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865" activeTab="0"/>
  </bookViews>
  <sheets>
    <sheet name="040625北海道" sheetId="1" r:id="rId1"/>
  </sheets>
  <definedNames/>
  <calcPr fullCalcOnLoad="1"/>
</workbook>
</file>

<file path=xl/sharedStrings.xml><?xml version="1.0" encoding="utf-8"?>
<sst xmlns="http://schemas.openxmlformats.org/spreadsheetml/2006/main" count="182" uniqueCount="152">
  <si>
    <t>1日目</t>
  </si>
  <si>
    <t>金</t>
  </si>
  <si>
    <t>2日目</t>
  </si>
  <si>
    <t>土</t>
  </si>
  <si>
    <t>3日目</t>
  </si>
  <si>
    <t>日</t>
  </si>
  <si>
    <t>4日目</t>
  </si>
  <si>
    <t>月</t>
  </si>
  <si>
    <t>押上</t>
  </si>
  <si>
    <t>苫小牧</t>
  </si>
  <si>
    <t>釧路</t>
  </si>
  <si>
    <t>稚内</t>
  </si>
  <si>
    <t>入場券（小）</t>
  </si>
  <si>
    <t>入場券</t>
  </si>
  <si>
    <t>東日本橋</t>
  </si>
  <si>
    <t>室蘭本線</t>
  </si>
  <si>
    <t>1463D</t>
  </si>
  <si>
    <t>右</t>
  </si>
  <si>
    <t>複線非電化</t>
  </si>
  <si>
    <t>釧網本線</t>
  </si>
  <si>
    <t>4726D</t>
  </si>
  <si>
    <t>左</t>
  </si>
  <si>
    <t>釧路湿原</t>
  </si>
  <si>
    <t>東日本海フェリー</t>
  </si>
  <si>
    <t>馬喰横山</t>
  </si>
  <si>
    <t>岩見沢</t>
  </si>
  <si>
    <t>３・４番ホームばんばの像</t>
  </si>
  <si>
    <t>川湯温泉</t>
  </si>
  <si>
    <t>足湯</t>
  </si>
  <si>
    <t>朝食</t>
  </si>
  <si>
    <t>利尻島
鴛泊</t>
  </si>
  <si>
    <r>
      <t xml:space="preserve">富士岬、見返り展望台、人面岩・寝熊の岩、御崎公園、利尻富士温泉、鴛泊登山コース途中で甘露水泉
</t>
    </r>
    <r>
      <rPr>
        <sz val="9"/>
        <color indexed="14"/>
        <rFont val="ＭＳ Ｐゴシック"/>
        <family val="3"/>
      </rPr>
      <t>昼食うに丼</t>
    </r>
  </si>
  <si>
    <t>急行</t>
  </si>
  <si>
    <t>レンタルバイク
ゆきぐに旅館</t>
  </si>
  <si>
    <t>千歳烏山</t>
  </si>
  <si>
    <t>スーパー宗谷1号</t>
  </si>
  <si>
    <t>左3号車5D</t>
  </si>
  <si>
    <t>国道12号</t>
  </si>
  <si>
    <t>4725D</t>
  </si>
  <si>
    <t>旭川</t>
  </si>
  <si>
    <t>摩周</t>
  </si>
  <si>
    <t>入場券(小）</t>
  </si>
  <si>
    <t>新宿</t>
  </si>
  <si>
    <t>富良野線</t>
  </si>
  <si>
    <t xml:space="preserve">美瑛ノロッコ1号 </t>
  </si>
  <si>
    <t>左1号車12A</t>
  </si>
  <si>
    <t>美瑛入場券</t>
  </si>
  <si>
    <t>阿寒バス</t>
  </si>
  <si>
    <t>富良野</t>
  </si>
  <si>
    <t>十勝岳連峰の山並(上～中富良野)</t>
  </si>
  <si>
    <t>摩周湖
硫黄山
砂湯（屈斜路湖）
美幌峠</t>
  </si>
  <si>
    <t>美馬牛付近の丘陵地帯</t>
  </si>
  <si>
    <t>東京</t>
  </si>
  <si>
    <t>快速狩勝</t>
  </si>
  <si>
    <t>宗谷バス</t>
  </si>
  <si>
    <t>夕食</t>
  </si>
  <si>
    <t>滝川</t>
  </si>
  <si>
    <t>美幌</t>
  </si>
  <si>
    <t>宗谷岬</t>
  </si>
  <si>
    <t>日本最北端</t>
  </si>
  <si>
    <t>東北新幹線</t>
  </si>
  <si>
    <t xml:space="preserve">はやて25号 </t>
  </si>
  <si>
    <t>左10号車6E</t>
  </si>
  <si>
    <t>昼食</t>
  </si>
  <si>
    <t>八戸</t>
  </si>
  <si>
    <t xml:space="preserve">スーパーホワイトアロー11号 </t>
  </si>
  <si>
    <t>コンセント有</t>
  </si>
  <si>
    <t>4662D</t>
  </si>
  <si>
    <t>深川</t>
  </si>
  <si>
    <t>北見</t>
  </si>
  <si>
    <t>扇湯</t>
  </si>
  <si>
    <t xml:space="preserve">つがる25号 </t>
  </si>
  <si>
    <r>
      <t>1号車</t>
    </r>
    <r>
      <rPr>
        <sz val="11"/>
        <rFont val="ＭＳ Ｐゴシック"/>
        <family val="3"/>
      </rPr>
      <t>4A</t>
    </r>
  </si>
  <si>
    <t>右に日本海</t>
  </si>
  <si>
    <t>青森</t>
  </si>
  <si>
    <t xml:space="preserve">青森ベイブリッジ </t>
  </si>
  <si>
    <t>留萌本線</t>
  </si>
  <si>
    <t>4927D</t>
  </si>
  <si>
    <t>留萌まで左　増毛まで右</t>
  </si>
  <si>
    <t>ちほく鉄道</t>
  </si>
  <si>
    <r>
      <t>7</t>
    </r>
    <r>
      <rPr>
        <sz val="11"/>
        <rFont val="ＭＳ Ｐゴシック"/>
        <family val="3"/>
      </rPr>
      <t>46</t>
    </r>
    <r>
      <rPr>
        <sz val="11"/>
        <rFont val="ＭＳ Ｐゴシック"/>
        <family val="3"/>
      </rPr>
      <t>D</t>
    </r>
  </si>
  <si>
    <t>利尻</t>
  </si>
  <si>
    <t>増21号車座敷4A</t>
  </si>
  <si>
    <t>増毛</t>
  </si>
  <si>
    <t>旧商家丸一本間家　丸一本間酒造　元陣屋　厳島神社</t>
  </si>
  <si>
    <t>置戸</t>
  </si>
  <si>
    <t>コミュニティホールぽっぽ</t>
  </si>
  <si>
    <t>コンセントあり</t>
  </si>
  <si>
    <t xml:space="preserve">はまなす </t>
  </si>
  <si>
    <t>４号車カーペットカー上段28番</t>
  </si>
  <si>
    <t>4930D</t>
  </si>
  <si>
    <t>714D</t>
  </si>
  <si>
    <t>硬券</t>
  </si>
  <si>
    <t>5日目</t>
  </si>
  <si>
    <t>火</t>
  </si>
  <si>
    <t>池田</t>
  </si>
  <si>
    <t>札幌</t>
  </si>
  <si>
    <t>ぐるり北海道フリー切符</t>
  </si>
  <si>
    <t>北海道中央バス</t>
  </si>
  <si>
    <t xml:space="preserve">スーパーホワイトアロー24号 </t>
  </si>
  <si>
    <t>2528D</t>
  </si>
  <si>
    <t xml:space="preserve">スーパー北斗2号 </t>
  </si>
  <si>
    <t>左2号車3D</t>
  </si>
  <si>
    <t>滝川</t>
  </si>
  <si>
    <t>帯広</t>
  </si>
  <si>
    <t>函館</t>
  </si>
  <si>
    <t>北海道中央バス上吉野団地行</t>
  </si>
  <si>
    <t>根室本線</t>
  </si>
  <si>
    <t>狩勝3438D</t>
  </si>
  <si>
    <t>白鳥18号</t>
  </si>
  <si>
    <r>
      <t>5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2A</t>
    </r>
  </si>
  <si>
    <t>レンタルバイク</t>
  </si>
  <si>
    <t>新十津川</t>
  </si>
  <si>
    <t>食路楽館</t>
  </si>
  <si>
    <t>木古内</t>
  </si>
  <si>
    <t>とっぷ湯</t>
  </si>
  <si>
    <t>朝食4回</t>
  </si>
  <si>
    <t>5434D</t>
  </si>
  <si>
    <t>左　石狩月形入場券</t>
  </si>
  <si>
    <t>快速3440D</t>
  </si>
  <si>
    <t>江差線</t>
  </si>
  <si>
    <t>122D</t>
  </si>
  <si>
    <t>吉堀まで右　江差まで左</t>
  </si>
  <si>
    <t>昼食3回</t>
  </si>
  <si>
    <t>石狩当別</t>
  </si>
  <si>
    <t>滝川</t>
  </si>
  <si>
    <t>江差</t>
  </si>
  <si>
    <t>日本海</t>
  </si>
  <si>
    <t>うに丼</t>
  </si>
  <si>
    <t>夕食4回</t>
  </si>
  <si>
    <t>札沼線</t>
  </si>
  <si>
    <t>632D</t>
  </si>
  <si>
    <t>オホーツク8号</t>
  </si>
  <si>
    <r>
      <t>2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1A</t>
    </r>
  </si>
  <si>
    <r>
      <t>1</t>
    </r>
    <r>
      <rPr>
        <sz val="11"/>
        <rFont val="ＭＳ Ｐゴシック"/>
        <family val="3"/>
      </rPr>
      <t>25D</t>
    </r>
  </si>
  <si>
    <t>銭湯</t>
  </si>
  <si>
    <t>札幌</t>
  </si>
  <si>
    <t>土産</t>
  </si>
  <si>
    <t>硬券</t>
  </si>
  <si>
    <t>まりも</t>
  </si>
  <si>
    <r>
      <t>4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4A</t>
    </r>
  </si>
  <si>
    <t>宗谷本線</t>
  </si>
  <si>
    <t>増21号車座敷5A</t>
  </si>
  <si>
    <t xml:space="preserve">スーパー白鳥24号 </t>
  </si>
  <si>
    <r>
      <t>1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4A</t>
    </r>
  </si>
  <si>
    <t>合計</t>
  </si>
  <si>
    <t>コンセントあり</t>
  </si>
  <si>
    <t xml:space="preserve">はやて24号 </t>
  </si>
  <si>
    <r>
      <t>4</t>
    </r>
    <r>
      <rPr>
        <sz val="11"/>
        <rFont val="ＭＳ Ｐゴシック"/>
        <family val="3"/>
      </rPr>
      <t>号車</t>
    </r>
    <r>
      <rPr>
        <sz val="11"/>
        <rFont val="ＭＳ Ｐゴシック"/>
        <family val="3"/>
      </rPr>
      <t>6A</t>
    </r>
  </si>
  <si>
    <t>日の出</t>
  </si>
  <si>
    <t>日の入</t>
  </si>
  <si>
    <t>東京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</si>
</sst>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</numFmts>
  <fonts count="20"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1"/>
      <name val="ＭＳ Ｐゴシック"/>
      <family val="3"/>
    </font>
    <font>
      <sz val="11"/>
      <color indexed="56"/>
      <name val="ＭＳ Ｐゴシック"/>
      <family val="3"/>
    </font>
    <font>
      <sz val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color indexed="14"/>
      <name val="ＭＳ Ｐゴシック"/>
      <family val="3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.9"/>
      <color indexed="63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5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56" fontId="3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20" fontId="0" fillId="0" borderId="8" xfId="0" applyNumberFormat="1" applyFont="1" applyFill="1" applyBorder="1" applyAlignment="1">
      <alignment vertical="center"/>
    </xf>
    <xf numFmtId="20" fontId="0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20" fontId="0" fillId="0" borderId="8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20" fontId="0" fillId="0" borderId="8" xfId="0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20" fontId="0" fillId="0" borderId="18" xfId="0" applyNumberFormat="1" applyFont="1" applyBorder="1" applyAlignment="1">
      <alignment vertical="center"/>
    </xf>
    <xf numFmtId="20" fontId="0" fillId="0" borderId="23" xfId="0" applyNumberFormat="1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20" fontId="0" fillId="0" borderId="0" xfId="0" applyNumberForma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20" fontId="0" fillId="0" borderId="18" xfId="0" applyNumberFormat="1" applyFill="1" applyBorder="1" applyAlignment="1">
      <alignment vertical="center"/>
    </xf>
    <xf numFmtId="0" fontId="7" fillId="4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7" fillId="4" borderId="3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20" fontId="0" fillId="0" borderId="25" xfId="0" applyNumberFormat="1" applyFont="1" applyBorder="1" applyAlignment="1">
      <alignment vertical="center"/>
    </xf>
    <xf numFmtId="0" fontId="7" fillId="4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20" fontId="0" fillId="0" borderId="25" xfId="0" applyNumberFormat="1" applyFont="1" applyFill="1" applyBorder="1" applyAlignment="1">
      <alignment vertical="center"/>
    </xf>
    <xf numFmtId="0" fontId="11" fillId="4" borderId="13" xfId="0" applyFont="1" applyFill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20" fontId="0" fillId="0" borderId="19" xfId="0" applyNumberFormat="1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4" borderId="26" xfId="0" applyFont="1" applyFill="1" applyBorder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4" borderId="13" xfId="0" applyFont="1" applyFill="1" applyBorder="1" applyAlignment="1">
      <alignment horizontal="left" vertical="center"/>
    </xf>
    <xf numFmtId="0" fontId="11" fillId="4" borderId="34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0" fontId="0" fillId="0" borderId="3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1" fillId="4" borderId="23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11" fillId="4" borderId="12" xfId="0" applyFont="1" applyFill="1" applyBorder="1" applyAlignment="1">
      <alignment horizontal="left" vertical="center" wrapText="1"/>
    </xf>
    <xf numFmtId="20" fontId="0" fillId="0" borderId="36" xfId="0" applyNumberFormat="1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1" fillId="4" borderId="3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11" fillId="4" borderId="33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7" fillId="4" borderId="13" xfId="0" applyFont="1" applyFill="1" applyBorder="1" applyAlignment="1">
      <alignment horizontal="left"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0" fontId="16" fillId="0" borderId="27" xfId="0" applyNumberFormat="1" applyFont="1" applyBorder="1" applyAlignment="1">
      <alignment vertical="center"/>
    </xf>
    <xf numFmtId="5" fontId="17" fillId="0" borderId="24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20" fontId="16" fillId="0" borderId="32" xfId="0" applyNumberFormat="1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6" fillId="5" borderId="18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3" borderId="21" xfId="0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7" xfId="0" applyFont="1" applyBorder="1" applyAlignment="1">
      <alignment vertical="center"/>
    </xf>
    <xf numFmtId="20" fontId="0" fillId="0" borderId="18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20" fontId="16" fillId="0" borderId="43" xfId="0" applyNumberFormat="1" applyFont="1" applyBorder="1" applyAlignment="1">
      <alignment vertical="center"/>
    </xf>
    <xf numFmtId="5" fontId="19" fillId="0" borderId="44" xfId="0" applyNumberFormat="1" applyFont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20" fontId="0" fillId="0" borderId="44" xfId="0" applyNumberFormat="1" applyFont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20" fontId="18" fillId="0" borderId="48" xfId="0" applyNumberFormat="1" applyFont="1" applyBorder="1" applyAlignment="1">
      <alignment vertical="center"/>
    </xf>
    <xf numFmtId="20" fontId="18" fillId="0" borderId="48" xfId="0" applyNumberFormat="1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20" fontId="0" fillId="0" borderId="48" xfId="0" applyNumberFormat="1" applyFont="1" applyFill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20" fontId="0" fillId="0" borderId="46" xfId="0" applyNumberFormat="1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20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75" zoomScaleNormal="75" workbookViewId="0" topLeftCell="A1">
      <selection activeCell="R30" sqref="R30"/>
    </sheetView>
  </sheetViews>
  <sheetFormatPr defaultColWidth="9.00390625" defaultRowHeight="13.5"/>
  <cols>
    <col min="1" max="1" width="10.625" style="0" customWidth="1"/>
    <col min="2" max="3" width="10.125" style="0" customWidth="1"/>
    <col min="4" max="4" width="3.375" style="0" customWidth="1"/>
    <col min="5" max="5" width="8.375" style="0" customWidth="1"/>
    <col min="6" max="6" width="15.375" style="0" customWidth="1"/>
    <col min="7" max="7" width="9.625" style="0" customWidth="1"/>
    <col min="8" max="8" width="7.625" style="0" customWidth="1"/>
    <col min="9" max="9" width="9.25390625" style="0" customWidth="1"/>
    <col min="10" max="10" width="11.625" style="0" customWidth="1"/>
    <col min="11" max="11" width="6.25390625" style="0" customWidth="1"/>
    <col min="12" max="12" width="6.75390625" style="0" customWidth="1"/>
    <col min="13" max="13" width="6.875" style="0" customWidth="1"/>
    <col min="14" max="14" width="8.875" style="0" customWidth="1"/>
    <col min="15" max="15" width="7.50390625" style="0" customWidth="1"/>
    <col min="16" max="16" width="12.00390625" style="0" customWidth="1"/>
    <col min="19" max="19" width="6.25390625" style="0" bestFit="1" customWidth="1"/>
  </cols>
  <sheetData>
    <row r="1" spans="1:18" ht="14.25" thickBot="1">
      <c r="A1" s="1" t="s">
        <v>0</v>
      </c>
      <c r="B1" s="2">
        <v>38163</v>
      </c>
      <c r="C1" s="3" t="s">
        <v>1</v>
      </c>
      <c r="D1" s="4"/>
      <c r="E1" s="1" t="s">
        <v>2</v>
      </c>
      <c r="F1" s="2">
        <v>38164</v>
      </c>
      <c r="G1" s="5" t="s">
        <v>3</v>
      </c>
      <c r="H1" s="6"/>
      <c r="I1" s="1" t="s">
        <v>4</v>
      </c>
      <c r="J1" s="2">
        <v>38165</v>
      </c>
      <c r="K1" s="7" t="s">
        <v>5</v>
      </c>
      <c r="L1" s="8"/>
      <c r="M1" s="9" t="s">
        <v>6</v>
      </c>
      <c r="N1" s="2">
        <v>38166</v>
      </c>
      <c r="O1" s="10" t="s">
        <v>7</v>
      </c>
      <c r="P1" s="11"/>
      <c r="Q1" s="12"/>
      <c r="R1" s="13"/>
    </row>
    <row r="2" spans="1:16" s="12" customFormat="1" ht="13.5">
      <c r="A2" s="14" t="s">
        <v>8</v>
      </c>
      <c r="B2" s="15">
        <v>0.5465277777777778</v>
      </c>
      <c r="C2" s="16"/>
      <c r="D2" s="17"/>
      <c r="E2" s="18" t="s">
        <v>9</v>
      </c>
      <c r="F2" s="19">
        <v>0.20902777777777778</v>
      </c>
      <c r="G2" s="20"/>
      <c r="H2" s="21"/>
      <c r="I2" s="22" t="s">
        <v>10</v>
      </c>
      <c r="J2" s="23">
        <v>0.24305555555555555</v>
      </c>
      <c r="K2" s="24"/>
      <c r="L2" s="25"/>
      <c r="M2" s="26" t="s">
        <v>11</v>
      </c>
      <c r="N2" s="27">
        <v>0.25</v>
      </c>
      <c r="O2" s="28"/>
      <c r="P2" s="29"/>
    </row>
    <row r="3" spans="1:18" s="12" customFormat="1" ht="13.5">
      <c r="A3" s="30"/>
      <c r="B3" s="31"/>
      <c r="C3" s="32"/>
      <c r="D3" s="33"/>
      <c r="E3" s="34"/>
      <c r="F3" s="35">
        <v>0.25833333333333336</v>
      </c>
      <c r="G3" s="36" t="s">
        <v>12</v>
      </c>
      <c r="H3" s="37"/>
      <c r="I3" s="38"/>
      <c r="J3" s="39">
        <v>0.24930555555555556</v>
      </c>
      <c r="K3" s="40"/>
      <c r="L3" s="41"/>
      <c r="M3" s="42"/>
      <c r="N3" s="43">
        <v>0.2708333333333333</v>
      </c>
      <c r="O3" s="36" t="s">
        <v>13</v>
      </c>
      <c r="P3" s="44"/>
      <c r="Q3" s="45"/>
      <c r="R3" s="46"/>
    </row>
    <row r="4" spans="1:19" s="12" customFormat="1" ht="14.25">
      <c r="A4" s="47" t="s">
        <v>14</v>
      </c>
      <c r="B4" s="35">
        <v>0.5520833333333334</v>
      </c>
      <c r="C4" s="48"/>
      <c r="D4" s="33"/>
      <c r="E4" s="49" t="s">
        <v>15</v>
      </c>
      <c r="F4" s="31" t="s">
        <v>16</v>
      </c>
      <c r="G4" s="50" t="s">
        <v>17</v>
      </c>
      <c r="H4" s="51" t="s">
        <v>18</v>
      </c>
      <c r="I4" s="52" t="s">
        <v>19</v>
      </c>
      <c r="J4" s="53" t="s">
        <v>20</v>
      </c>
      <c r="K4" s="54" t="s">
        <v>21</v>
      </c>
      <c r="L4" s="51" t="s">
        <v>22</v>
      </c>
      <c r="M4" s="30"/>
      <c r="N4" s="31" t="s">
        <v>23</v>
      </c>
      <c r="O4" s="55"/>
      <c r="P4" s="56">
        <v>1880</v>
      </c>
      <c r="S4" s="57"/>
    </row>
    <row r="5" spans="1:17" s="12" customFormat="1" ht="13.5" customHeight="1">
      <c r="A5" s="47" t="s">
        <v>24</v>
      </c>
      <c r="B5" s="35">
        <v>0.55625</v>
      </c>
      <c r="C5" s="48"/>
      <c r="D5" s="33"/>
      <c r="E5" s="34" t="s">
        <v>25</v>
      </c>
      <c r="F5" s="35">
        <v>0.32083333333333336</v>
      </c>
      <c r="G5" s="58" t="s">
        <v>26</v>
      </c>
      <c r="H5" s="59"/>
      <c r="I5" s="38" t="s">
        <v>27</v>
      </c>
      <c r="J5" s="60">
        <v>0.3236111111111111</v>
      </c>
      <c r="K5" s="61" t="s">
        <v>28</v>
      </c>
      <c r="L5" s="62" t="s">
        <v>29</v>
      </c>
      <c r="M5" s="63" t="s">
        <v>30</v>
      </c>
      <c r="N5" s="60">
        <v>0.34722222222222227</v>
      </c>
      <c r="O5" s="64" t="s">
        <v>31</v>
      </c>
      <c r="P5" s="65"/>
      <c r="Q5" s="45"/>
    </row>
    <row r="6" spans="1:19" s="12" customFormat="1" ht="13.5" customHeight="1">
      <c r="A6" s="30"/>
      <c r="B6" s="53" t="s">
        <v>32</v>
      </c>
      <c r="C6" s="66"/>
      <c r="D6" s="33"/>
      <c r="E6" s="34"/>
      <c r="F6" s="35">
        <v>0.3729166666666666</v>
      </c>
      <c r="G6" s="36" t="s">
        <v>13</v>
      </c>
      <c r="H6" s="67" t="s">
        <v>29</v>
      </c>
      <c r="I6" s="38"/>
      <c r="J6" s="60">
        <v>0.3451388888888889</v>
      </c>
      <c r="K6" s="68"/>
      <c r="M6" s="69"/>
      <c r="N6" s="70" t="s">
        <v>33</v>
      </c>
      <c r="O6" s="71"/>
      <c r="P6" s="72"/>
      <c r="Q6" s="45"/>
      <c r="R6"/>
      <c r="S6"/>
    </row>
    <row r="7" spans="1:19" s="12" customFormat="1" ht="13.5">
      <c r="A7" s="34" t="s">
        <v>34</v>
      </c>
      <c r="B7" s="35">
        <v>0.5736111111111112</v>
      </c>
      <c r="C7" s="48"/>
      <c r="D7" s="33"/>
      <c r="E7" s="30"/>
      <c r="F7" s="31" t="s">
        <v>35</v>
      </c>
      <c r="G7" s="55" t="s">
        <v>36</v>
      </c>
      <c r="H7" s="51" t="s">
        <v>37</v>
      </c>
      <c r="I7" s="73"/>
      <c r="J7" s="55" t="s">
        <v>38</v>
      </c>
      <c r="M7" s="69"/>
      <c r="N7" s="74"/>
      <c r="O7" s="71"/>
      <c r="P7" s="72"/>
      <c r="R7"/>
      <c r="S7"/>
    </row>
    <row r="8" spans="1:19" s="12" customFormat="1" ht="14.25" customHeight="1">
      <c r="A8" s="34"/>
      <c r="B8" s="35">
        <v>0.7194444444444444</v>
      </c>
      <c r="C8" s="48"/>
      <c r="D8" s="33"/>
      <c r="E8" s="34" t="s">
        <v>39</v>
      </c>
      <c r="F8" s="35">
        <v>0.41180555555555554</v>
      </c>
      <c r="G8" s="50"/>
      <c r="H8" s="75"/>
      <c r="I8" s="38" t="s">
        <v>40</v>
      </c>
      <c r="J8" s="39">
        <v>0.31180555555555556</v>
      </c>
      <c r="K8" s="76"/>
      <c r="L8" s="67" t="s">
        <v>29</v>
      </c>
      <c r="M8" s="69"/>
      <c r="N8" s="77"/>
      <c r="O8" s="71"/>
      <c r="P8" s="72"/>
      <c r="Q8" s="45"/>
      <c r="R8" s="46"/>
      <c r="S8" s="78"/>
    </row>
    <row r="9" spans="1:19" ht="14.25">
      <c r="A9" s="79"/>
      <c r="B9" s="53" t="s">
        <v>32</v>
      </c>
      <c r="C9" s="66"/>
      <c r="D9" s="33"/>
      <c r="E9" s="34"/>
      <c r="F9" s="35">
        <v>0.41875</v>
      </c>
      <c r="G9" s="36" t="s">
        <v>41</v>
      </c>
      <c r="H9" s="80"/>
      <c r="I9" s="38"/>
      <c r="J9" s="39">
        <v>0.37152777777777773</v>
      </c>
      <c r="K9" s="76"/>
      <c r="L9" s="37"/>
      <c r="M9" s="81"/>
      <c r="N9" s="82">
        <v>0.6666666666666666</v>
      </c>
      <c r="O9" s="83"/>
      <c r="P9" s="84"/>
      <c r="Q9" s="12"/>
      <c r="R9" s="85"/>
      <c r="S9" s="86"/>
    </row>
    <row r="10" spans="1:19" ht="14.25">
      <c r="A10" s="34" t="s">
        <v>42</v>
      </c>
      <c r="B10" s="39">
        <v>0.7291666666666666</v>
      </c>
      <c r="C10" s="87"/>
      <c r="D10" s="33"/>
      <c r="E10" s="49" t="s">
        <v>43</v>
      </c>
      <c r="F10" s="53" t="s">
        <v>44</v>
      </c>
      <c r="G10" s="88" t="s">
        <v>45</v>
      </c>
      <c r="H10" s="89" t="s">
        <v>46</v>
      </c>
      <c r="I10" s="90"/>
      <c r="J10" s="91" t="s">
        <v>47</v>
      </c>
      <c r="K10" s="55"/>
      <c r="L10" s="92">
        <v>2710</v>
      </c>
      <c r="M10" s="30"/>
      <c r="N10" s="31" t="s">
        <v>23</v>
      </c>
      <c r="O10" s="55"/>
      <c r="P10" s="56">
        <v>1880</v>
      </c>
      <c r="Q10" s="12"/>
      <c r="R10" s="85"/>
      <c r="S10" s="93"/>
    </row>
    <row r="11" spans="1:19" s="12" customFormat="1" ht="13.5" customHeight="1">
      <c r="A11" s="34"/>
      <c r="B11" s="35">
        <v>0.7326388888888888</v>
      </c>
      <c r="C11" s="48"/>
      <c r="D11" s="33"/>
      <c r="E11" s="42" t="s">
        <v>48</v>
      </c>
      <c r="F11" s="35">
        <v>0.4840277777777778</v>
      </c>
      <c r="G11" s="94" t="s">
        <v>49</v>
      </c>
      <c r="H11" s="95"/>
      <c r="I11" s="96"/>
      <c r="J11" s="97"/>
      <c r="K11" s="64" t="s">
        <v>50</v>
      </c>
      <c r="L11" s="98"/>
      <c r="M11" s="34" t="s">
        <v>11</v>
      </c>
      <c r="N11" s="39">
        <v>0.7361111111111112</v>
      </c>
      <c r="O11" s="99"/>
      <c r="P11" s="100"/>
      <c r="R11" s="101"/>
      <c r="S11" s="93"/>
    </row>
    <row r="12" spans="1:21" s="12" customFormat="1" ht="13.5" customHeight="1">
      <c r="A12" s="30"/>
      <c r="B12" s="31"/>
      <c r="C12" s="32"/>
      <c r="D12" s="33"/>
      <c r="E12" s="42"/>
      <c r="F12" s="35">
        <v>0.4861111111111111</v>
      </c>
      <c r="G12" s="102" t="s">
        <v>51</v>
      </c>
      <c r="H12" s="103"/>
      <c r="I12" s="96"/>
      <c r="J12" s="97"/>
      <c r="K12" s="71"/>
      <c r="L12" s="104"/>
      <c r="M12" s="34"/>
      <c r="N12" s="35">
        <v>0.7465277777777778</v>
      </c>
      <c r="O12" s="21"/>
      <c r="P12" s="105"/>
      <c r="R12" s="106"/>
      <c r="S12" s="106"/>
      <c r="T12" s="106"/>
      <c r="U12" s="106"/>
    </row>
    <row r="13" spans="1:21" s="12" customFormat="1" ht="14.25">
      <c r="A13" s="34" t="s">
        <v>52</v>
      </c>
      <c r="B13" s="35">
        <v>0.7423611111111111</v>
      </c>
      <c r="C13" s="107"/>
      <c r="D13" s="33"/>
      <c r="E13" s="108"/>
      <c r="F13" s="31" t="s">
        <v>53</v>
      </c>
      <c r="G13" s="55" t="s">
        <v>17</v>
      </c>
      <c r="H13" s="109"/>
      <c r="I13" s="110"/>
      <c r="J13" s="111"/>
      <c r="K13" s="71"/>
      <c r="L13" s="104"/>
      <c r="M13" s="30"/>
      <c r="N13" s="31" t="s">
        <v>54</v>
      </c>
      <c r="O13" s="55"/>
      <c r="P13" s="56">
        <v>1350</v>
      </c>
      <c r="R13" s="106"/>
      <c r="S13" s="106"/>
      <c r="T13" s="106"/>
      <c r="U13" s="106"/>
    </row>
    <row r="14" spans="1:21" s="12" customFormat="1" ht="13.5" customHeight="1">
      <c r="A14" s="34"/>
      <c r="B14" s="35">
        <v>0.7472222222222222</v>
      </c>
      <c r="C14" s="112" t="s">
        <v>55</v>
      </c>
      <c r="D14" s="33"/>
      <c r="E14" s="34" t="s">
        <v>56</v>
      </c>
      <c r="F14" s="35">
        <v>0.5243055555555556</v>
      </c>
      <c r="G14" s="113"/>
      <c r="H14" s="33"/>
      <c r="I14" s="34" t="s">
        <v>57</v>
      </c>
      <c r="J14" s="35">
        <v>0.517361111111111</v>
      </c>
      <c r="K14" s="83"/>
      <c r="L14" s="114"/>
      <c r="M14" s="34" t="s">
        <v>58</v>
      </c>
      <c r="N14" s="35">
        <v>0.7784722222222222</v>
      </c>
      <c r="O14" s="115" t="s">
        <v>59</v>
      </c>
      <c r="P14" s="116"/>
      <c r="R14" s="106"/>
      <c r="S14" s="106"/>
      <c r="T14" s="106"/>
      <c r="U14" s="106"/>
    </row>
    <row r="15" spans="1:21" s="12" customFormat="1" ht="13.5" customHeight="1">
      <c r="A15" s="49" t="s">
        <v>60</v>
      </c>
      <c r="B15" s="31" t="s">
        <v>61</v>
      </c>
      <c r="C15" s="117" t="s">
        <v>62</v>
      </c>
      <c r="D15" s="118"/>
      <c r="E15" s="34"/>
      <c r="F15" s="35">
        <v>0.5340277777777778</v>
      </c>
      <c r="G15" s="21"/>
      <c r="H15" s="119"/>
      <c r="I15" s="34"/>
      <c r="J15" s="39">
        <v>0.5305555555555556</v>
      </c>
      <c r="K15" s="120"/>
      <c r="L15" s="67" t="s">
        <v>63</v>
      </c>
      <c r="M15" s="34"/>
      <c r="N15" s="35">
        <v>0.8006944444444444</v>
      </c>
      <c r="O15" s="121"/>
      <c r="P15" s="116"/>
      <c r="R15" s="106"/>
      <c r="S15" s="106"/>
      <c r="T15" s="106"/>
      <c r="U15" s="106"/>
    </row>
    <row r="16" spans="1:16" s="12" customFormat="1" ht="14.25">
      <c r="A16" s="34" t="s">
        <v>64</v>
      </c>
      <c r="B16" s="35">
        <v>0.875</v>
      </c>
      <c r="C16" s="122"/>
      <c r="D16" s="118"/>
      <c r="E16" s="47"/>
      <c r="F16" s="31" t="s">
        <v>65</v>
      </c>
      <c r="G16" s="50"/>
      <c r="H16" s="88" t="s">
        <v>66</v>
      </c>
      <c r="I16" s="79"/>
      <c r="J16" s="53" t="s">
        <v>67</v>
      </c>
      <c r="K16" s="123"/>
      <c r="L16" s="124"/>
      <c r="M16" s="30"/>
      <c r="N16" s="31" t="s">
        <v>54</v>
      </c>
      <c r="O16" s="125"/>
      <c r="P16" s="56">
        <v>1350</v>
      </c>
    </row>
    <row r="17" spans="1:17" s="12" customFormat="1" ht="14.25" customHeight="1">
      <c r="A17" s="34"/>
      <c r="B17" s="35">
        <v>0.8868055555555556</v>
      </c>
      <c r="C17" s="107"/>
      <c r="D17" s="118"/>
      <c r="E17" s="34" t="s">
        <v>68</v>
      </c>
      <c r="F17" s="35">
        <v>0.5430555555555555</v>
      </c>
      <c r="H17" s="67" t="s">
        <v>63</v>
      </c>
      <c r="I17" s="126" t="s">
        <v>69</v>
      </c>
      <c r="J17" s="39">
        <v>0.5520833333333334</v>
      </c>
      <c r="K17" s="127"/>
      <c r="L17" s="128"/>
      <c r="M17" s="34" t="s">
        <v>11</v>
      </c>
      <c r="N17" s="39">
        <v>0.8368055555555555</v>
      </c>
      <c r="O17" s="129" t="s">
        <v>70</v>
      </c>
      <c r="P17" s="56">
        <v>340</v>
      </c>
      <c r="Q17"/>
    </row>
    <row r="18" spans="1:16" s="12" customFormat="1" ht="14.25">
      <c r="A18" s="108"/>
      <c r="B18" s="31" t="s">
        <v>71</v>
      </c>
      <c r="C18" s="130" t="s">
        <v>72</v>
      </c>
      <c r="D18" s="118"/>
      <c r="E18" s="34"/>
      <c r="F18" s="35">
        <v>0.5576388888888889</v>
      </c>
      <c r="G18" s="55"/>
      <c r="H18" s="131" t="s">
        <v>73</v>
      </c>
      <c r="I18" s="126"/>
      <c r="J18" s="35">
        <v>0.55625</v>
      </c>
      <c r="K18" s="132"/>
      <c r="L18" s="133"/>
      <c r="M18" s="34"/>
      <c r="N18" s="39">
        <v>0.9166666666666666</v>
      </c>
      <c r="O18" s="55"/>
      <c r="P18" s="112" t="s">
        <v>55</v>
      </c>
    </row>
    <row r="19" spans="1:16" s="12" customFormat="1" ht="14.25">
      <c r="A19" s="34" t="s">
        <v>74</v>
      </c>
      <c r="B19" s="35">
        <v>0.9291666666666667</v>
      </c>
      <c r="C19" s="134" t="s">
        <v>75</v>
      </c>
      <c r="D19" s="118"/>
      <c r="E19" s="49" t="s">
        <v>76</v>
      </c>
      <c r="F19" s="31" t="s">
        <v>77</v>
      </c>
      <c r="G19" s="135" t="s">
        <v>78</v>
      </c>
      <c r="H19" s="136"/>
      <c r="I19" s="49" t="s">
        <v>79</v>
      </c>
      <c r="J19" s="31" t="s">
        <v>80</v>
      </c>
      <c r="K19" s="55"/>
      <c r="L19" s="137">
        <v>770</v>
      </c>
      <c r="M19" s="79"/>
      <c r="N19" s="53" t="s">
        <v>81</v>
      </c>
      <c r="O19" s="138" t="s">
        <v>82</v>
      </c>
      <c r="P19" s="17"/>
    </row>
    <row r="20" spans="1:16" s="12" customFormat="1" ht="14.25">
      <c r="A20" s="34"/>
      <c r="B20" s="35">
        <v>0.9479166666666666</v>
      </c>
      <c r="C20" s="139"/>
      <c r="D20" s="118"/>
      <c r="E20" s="42" t="s">
        <v>83</v>
      </c>
      <c r="F20" s="35">
        <v>0.6166666666666667</v>
      </c>
      <c r="G20" s="140" t="s">
        <v>84</v>
      </c>
      <c r="H20" s="141"/>
      <c r="I20" s="126" t="s">
        <v>85</v>
      </c>
      <c r="J20" s="39">
        <v>0.5888888888888889</v>
      </c>
      <c r="K20" s="64" t="s">
        <v>86</v>
      </c>
      <c r="L20" s="98"/>
      <c r="M20" s="79"/>
      <c r="N20" s="120"/>
      <c r="O20" s="142" t="s">
        <v>87</v>
      </c>
      <c r="P20" s="143"/>
    </row>
    <row r="21" spans="1:16" s="12" customFormat="1" ht="15" thickBot="1">
      <c r="A21" s="79"/>
      <c r="B21" s="31" t="s">
        <v>88</v>
      </c>
      <c r="C21" s="130"/>
      <c r="D21" s="118"/>
      <c r="E21" s="42"/>
      <c r="F21" s="35">
        <v>0.6590277777777778</v>
      </c>
      <c r="G21" s="144"/>
      <c r="H21" s="145"/>
      <c r="I21" s="126"/>
      <c r="J21" s="35">
        <v>0.6361111111111112</v>
      </c>
      <c r="K21" s="83"/>
      <c r="L21" s="114"/>
      <c r="M21" s="146"/>
      <c r="N21" s="147"/>
      <c r="O21" s="147"/>
      <c r="P21" s="148"/>
    </row>
    <row r="22" spans="1:16" s="12" customFormat="1" ht="15" thickBot="1">
      <c r="A22" s="149"/>
      <c r="B22" s="150" t="s">
        <v>89</v>
      </c>
      <c r="C22" s="151"/>
      <c r="D22" s="33"/>
      <c r="E22" s="47"/>
      <c r="F22" s="31" t="s">
        <v>90</v>
      </c>
      <c r="G22" s="152"/>
      <c r="H22" s="153"/>
      <c r="I22" s="30"/>
      <c r="J22" s="31" t="s">
        <v>91</v>
      </c>
      <c r="K22" s="36" t="s">
        <v>92</v>
      </c>
      <c r="L22" s="137">
        <v>2550</v>
      </c>
      <c r="M22" s="1" t="s">
        <v>93</v>
      </c>
      <c r="N22" s="2">
        <v>38167</v>
      </c>
      <c r="O22" s="10" t="s">
        <v>94</v>
      </c>
      <c r="P22" s="11"/>
    </row>
    <row r="23" spans="1:16" s="12" customFormat="1" ht="14.25">
      <c r="A23" s="154"/>
      <c r="B23" s="155"/>
      <c r="C23" s="17"/>
      <c r="D23" s="33"/>
      <c r="E23" s="34" t="s">
        <v>68</v>
      </c>
      <c r="F23" s="35">
        <v>0.7180555555555556</v>
      </c>
      <c r="G23" s="152"/>
      <c r="H23" s="153"/>
      <c r="I23" s="42" t="s">
        <v>95</v>
      </c>
      <c r="J23" s="35">
        <v>0.7319444444444444</v>
      </c>
      <c r="K23" s="138"/>
      <c r="L23" s="155"/>
      <c r="M23" s="18" t="s">
        <v>96</v>
      </c>
      <c r="N23" s="19">
        <v>0.25</v>
      </c>
      <c r="O23" s="156"/>
      <c r="P23" s="80"/>
    </row>
    <row r="24" spans="1:16" s="12" customFormat="1" ht="14.25">
      <c r="A24" s="157" t="s">
        <v>97</v>
      </c>
      <c r="B24" s="158"/>
      <c r="C24" s="159">
        <v>35700</v>
      </c>
      <c r="D24" s="33"/>
      <c r="E24" s="34"/>
      <c r="F24" s="35">
        <v>0.7208333333333333</v>
      </c>
      <c r="G24" s="21"/>
      <c r="H24" s="153"/>
      <c r="I24" s="42"/>
      <c r="J24" s="39">
        <v>0.7361111111111112</v>
      </c>
      <c r="K24" s="21"/>
      <c r="L24" s="160"/>
      <c r="M24" s="34"/>
      <c r="N24" s="39">
        <v>0.2916666666666667</v>
      </c>
      <c r="O24" s="53"/>
      <c r="P24" s="112" t="s">
        <v>29</v>
      </c>
    </row>
    <row r="25" spans="1:16" s="12" customFormat="1" ht="14.25">
      <c r="A25" s="108" t="s">
        <v>98</v>
      </c>
      <c r="B25" s="161"/>
      <c r="C25" s="159">
        <v>200</v>
      </c>
      <c r="D25" s="33"/>
      <c r="E25" s="47"/>
      <c r="F25" s="31" t="s">
        <v>99</v>
      </c>
      <c r="G25" s="50"/>
      <c r="H25" s="88" t="s">
        <v>66</v>
      </c>
      <c r="I25" s="30"/>
      <c r="J25" s="53" t="s">
        <v>100</v>
      </c>
      <c r="K25" s="55" t="s">
        <v>21</v>
      </c>
      <c r="L25" s="162"/>
      <c r="M25" s="30"/>
      <c r="N25" s="53" t="s">
        <v>101</v>
      </c>
      <c r="O25" s="31"/>
      <c r="P25" s="44" t="s">
        <v>102</v>
      </c>
    </row>
    <row r="26" spans="1:16" s="12" customFormat="1" ht="14.25">
      <c r="A26" s="108" t="s">
        <v>47</v>
      </c>
      <c r="B26" s="161"/>
      <c r="C26" s="159">
        <v>2710</v>
      </c>
      <c r="D26" s="33"/>
      <c r="E26" s="34" t="s">
        <v>103</v>
      </c>
      <c r="F26" s="35">
        <v>0.7291666666666666</v>
      </c>
      <c r="G26" s="138"/>
      <c r="H26" s="33"/>
      <c r="I26" s="126" t="s">
        <v>104</v>
      </c>
      <c r="J26" s="39">
        <v>0.7576388888888889</v>
      </c>
      <c r="K26" s="138"/>
      <c r="L26" s="67" t="s">
        <v>55</v>
      </c>
      <c r="M26" s="126" t="s">
        <v>105</v>
      </c>
      <c r="N26" s="35">
        <v>0.42430555555555555</v>
      </c>
      <c r="O26" s="113"/>
      <c r="P26" s="17"/>
    </row>
    <row r="27" spans="1:16" s="12" customFormat="1" ht="14.25">
      <c r="A27" s="108" t="s">
        <v>79</v>
      </c>
      <c r="B27" s="161"/>
      <c r="C27" s="159">
        <f>770+2550</f>
        <v>3320</v>
      </c>
      <c r="D27" s="33"/>
      <c r="E27" s="34"/>
      <c r="F27" s="35">
        <v>0.75</v>
      </c>
      <c r="G27" s="21"/>
      <c r="H27" s="119"/>
      <c r="I27" s="126"/>
      <c r="J27" s="39">
        <v>0.775</v>
      </c>
      <c r="K27" s="21"/>
      <c r="L27" s="160"/>
      <c r="M27" s="126"/>
      <c r="N27" s="39">
        <v>0.4444444444444444</v>
      </c>
      <c r="O27" s="163"/>
      <c r="P27" s="119"/>
    </row>
    <row r="28" spans="1:16" s="12" customFormat="1" ht="14.25">
      <c r="A28" s="108" t="s">
        <v>23</v>
      </c>
      <c r="B28" s="161"/>
      <c r="C28" s="159">
        <f>1880+1880</f>
        <v>3760</v>
      </c>
      <c r="D28" s="33"/>
      <c r="E28" s="47"/>
      <c r="F28" s="164" t="s">
        <v>106</v>
      </c>
      <c r="G28" s="50"/>
      <c r="H28" s="137">
        <v>200</v>
      </c>
      <c r="I28" s="49" t="s">
        <v>107</v>
      </c>
      <c r="J28" s="53" t="s">
        <v>108</v>
      </c>
      <c r="K28" s="55" t="s">
        <v>17</v>
      </c>
      <c r="L28" s="162"/>
      <c r="M28" s="79"/>
      <c r="N28" s="53" t="s">
        <v>109</v>
      </c>
      <c r="O28" s="53"/>
      <c r="P28" s="44" t="s">
        <v>110</v>
      </c>
    </row>
    <row r="29" spans="1:16" s="12" customFormat="1" ht="14.25">
      <c r="A29" s="108" t="s">
        <v>111</v>
      </c>
      <c r="B29" s="161"/>
      <c r="C29" s="159">
        <v>3000</v>
      </c>
      <c r="D29" s="33"/>
      <c r="E29" s="42" t="s">
        <v>112</v>
      </c>
      <c r="F29" s="35">
        <v>0.7576388888888889</v>
      </c>
      <c r="G29" s="165" t="s">
        <v>113</v>
      </c>
      <c r="I29" s="42" t="s">
        <v>48</v>
      </c>
      <c r="J29" s="39">
        <v>0.8555555555555556</v>
      </c>
      <c r="K29" s="36" t="s">
        <v>13</v>
      </c>
      <c r="L29" s="162"/>
      <c r="M29" s="34" t="s">
        <v>114</v>
      </c>
      <c r="N29" s="35">
        <v>0.47152777777777777</v>
      </c>
      <c r="O29" s="31"/>
      <c r="P29" s="44"/>
    </row>
    <row r="30" spans="1:16" s="12" customFormat="1" ht="14.25">
      <c r="A30" s="108" t="s">
        <v>54</v>
      </c>
      <c r="B30" s="161"/>
      <c r="C30" s="159">
        <f>2700*0.9</f>
        <v>2430</v>
      </c>
      <c r="D30" s="33"/>
      <c r="E30" s="42"/>
      <c r="F30" s="39">
        <v>0.80625</v>
      </c>
      <c r="G30" s="166" t="s">
        <v>115</v>
      </c>
      <c r="H30" s="137">
        <v>340</v>
      </c>
      <c r="I30" s="42"/>
      <c r="J30" s="60">
        <v>0.8590277777777778</v>
      </c>
      <c r="K30" s="138"/>
      <c r="L30" s="160"/>
      <c r="M30" s="34"/>
      <c r="N30" s="35">
        <v>0.4791666666666667</v>
      </c>
      <c r="O30" s="31"/>
      <c r="P30" s="112" t="s">
        <v>63</v>
      </c>
    </row>
    <row r="31" spans="1:16" s="12" customFormat="1" ht="14.25">
      <c r="A31" s="167" t="s">
        <v>116</v>
      </c>
      <c r="B31" s="161"/>
      <c r="C31" s="159">
        <f>200+120+155+220</f>
        <v>695</v>
      </c>
      <c r="D31" s="33"/>
      <c r="E31" s="47"/>
      <c r="F31" s="53" t="s">
        <v>117</v>
      </c>
      <c r="G31" s="168" t="s">
        <v>118</v>
      </c>
      <c r="H31" s="169"/>
      <c r="I31" s="30"/>
      <c r="J31" s="55" t="s">
        <v>119</v>
      </c>
      <c r="K31" s="162"/>
      <c r="L31" s="160"/>
      <c r="M31" s="49" t="s">
        <v>120</v>
      </c>
      <c r="N31" s="39" t="s">
        <v>121</v>
      </c>
      <c r="O31" s="170" t="s">
        <v>122</v>
      </c>
      <c r="P31" s="44"/>
    </row>
    <row r="32" spans="1:16" s="12" customFormat="1" ht="14.25">
      <c r="A32" s="167" t="s">
        <v>123</v>
      </c>
      <c r="B32" s="161"/>
      <c r="C32" s="159">
        <f>300+473+74+140+920</f>
        <v>1907</v>
      </c>
      <c r="D32" s="33"/>
      <c r="E32" s="34" t="s">
        <v>124</v>
      </c>
      <c r="F32" s="39">
        <v>0.8701388888888889</v>
      </c>
      <c r="G32" s="171"/>
      <c r="H32" s="17"/>
      <c r="I32" s="34" t="s">
        <v>125</v>
      </c>
      <c r="J32" s="60">
        <v>0.9</v>
      </c>
      <c r="K32" s="162"/>
      <c r="L32" s="160"/>
      <c r="M32" s="42" t="s">
        <v>126</v>
      </c>
      <c r="N32" s="39">
        <v>0.525</v>
      </c>
      <c r="O32" s="170" t="s">
        <v>127</v>
      </c>
      <c r="P32" s="44"/>
    </row>
    <row r="33" spans="1:16" s="12" customFormat="1" ht="14.25">
      <c r="A33" s="167" t="s">
        <v>128</v>
      </c>
      <c r="C33" s="159">
        <v>3500</v>
      </c>
      <c r="D33" s="33"/>
      <c r="E33" s="34"/>
      <c r="F33" s="35">
        <v>0.8770833333333333</v>
      </c>
      <c r="G33" s="162"/>
      <c r="H33" s="33"/>
      <c r="I33" s="34"/>
      <c r="J33" s="60">
        <v>0.9020833333333332</v>
      </c>
      <c r="K33" s="21"/>
      <c r="L33" s="41"/>
      <c r="M33" s="42"/>
      <c r="N33" s="35">
        <v>0.5472222222222222</v>
      </c>
      <c r="O33" s="113"/>
      <c r="P33" s="17"/>
    </row>
    <row r="34" spans="1:16" s="12" customFormat="1" ht="14.25">
      <c r="A34" s="167" t="s">
        <v>129</v>
      </c>
      <c r="B34" s="161"/>
      <c r="C34" s="159">
        <f>680+105+157+680+120+950+900</f>
        <v>3592</v>
      </c>
      <c r="D34" s="33"/>
      <c r="E34" s="49" t="s">
        <v>130</v>
      </c>
      <c r="F34" s="31" t="s">
        <v>131</v>
      </c>
      <c r="G34" s="21"/>
      <c r="H34" s="119"/>
      <c r="I34" s="30"/>
      <c r="J34" s="55" t="s">
        <v>132</v>
      </c>
      <c r="K34" s="55" t="s">
        <v>133</v>
      </c>
      <c r="L34" s="37"/>
      <c r="M34" s="108"/>
      <c r="N34" s="53" t="s">
        <v>134</v>
      </c>
      <c r="O34" s="152"/>
      <c r="P34" s="33"/>
    </row>
    <row r="35" spans="1:16" s="12" customFormat="1" ht="14.25">
      <c r="A35" s="172" t="s">
        <v>135</v>
      </c>
      <c r="B35" s="161"/>
      <c r="C35" s="159">
        <f>370+500</f>
        <v>870</v>
      </c>
      <c r="D35" s="33"/>
      <c r="E35" s="34" t="s">
        <v>136</v>
      </c>
      <c r="F35" s="35">
        <v>0.9069444444444444</v>
      </c>
      <c r="G35" s="55"/>
      <c r="H35" s="67" t="s">
        <v>55</v>
      </c>
      <c r="I35" s="34" t="s">
        <v>136</v>
      </c>
      <c r="J35" s="60">
        <v>0.9430555555555555</v>
      </c>
      <c r="K35" s="138"/>
      <c r="L35" s="17"/>
      <c r="M35" s="34" t="s">
        <v>114</v>
      </c>
      <c r="N35" s="173">
        <v>0.5930555555555556</v>
      </c>
      <c r="O35" s="152"/>
      <c r="P35" s="33"/>
    </row>
    <row r="36" spans="1:16" s="12" customFormat="1" ht="14.25">
      <c r="A36" s="172" t="s">
        <v>137</v>
      </c>
      <c r="C36" s="159">
        <f>1370+1700</f>
        <v>3070</v>
      </c>
      <c r="D36" s="33"/>
      <c r="E36" s="34"/>
      <c r="F36" s="35">
        <v>0.9583333333333334</v>
      </c>
      <c r="G36" s="36" t="s">
        <v>13</v>
      </c>
      <c r="H36" s="37"/>
      <c r="I36" s="34"/>
      <c r="J36" s="60">
        <v>0.9597222222222223</v>
      </c>
      <c r="K36" s="21"/>
      <c r="L36" s="119"/>
      <c r="M36" s="34"/>
      <c r="N36" s="39">
        <v>0.5972222222222222</v>
      </c>
      <c r="O36" s="174"/>
      <c r="P36" s="119"/>
    </row>
    <row r="37" spans="1:16" s="12" customFormat="1" ht="13.5" customHeight="1">
      <c r="A37" s="172" t="s">
        <v>138</v>
      </c>
      <c r="C37" s="159">
        <v>800</v>
      </c>
      <c r="D37" s="33"/>
      <c r="E37" s="30"/>
      <c r="F37" s="31" t="s">
        <v>139</v>
      </c>
      <c r="G37" s="55" t="s">
        <v>140</v>
      </c>
      <c r="H37" s="37"/>
      <c r="I37" s="49" t="s">
        <v>141</v>
      </c>
      <c r="J37" s="175" t="s">
        <v>81</v>
      </c>
      <c r="K37" s="176" t="s">
        <v>142</v>
      </c>
      <c r="L37" s="155"/>
      <c r="M37" s="30"/>
      <c r="N37" s="53" t="s">
        <v>143</v>
      </c>
      <c r="O37" s="31"/>
      <c r="P37" s="44" t="s">
        <v>144</v>
      </c>
    </row>
    <row r="38" spans="1:16" s="12" customFormat="1" ht="15" thickBot="1">
      <c r="A38" s="177" t="s">
        <v>145</v>
      </c>
      <c r="B38" s="178"/>
      <c r="C38" s="179">
        <f>SUM(C24:C37)</f>
        <v>65554</v>
      </c>
      <c r="D38" s="180"/>
      <c r="E38" s="181"/>
      <c r="F38" s="182"/>
      <c r="G38" s="182"/>
      <c r="H38" s="183"/>
      <c r="I38" s="146"/>
      <c r="J38" s="147"/>
      <c r="K38" s="184" t="s">
        <v>146</v>
      </c>
      <c r="L38" s="185"/>
      <c r="M38" s="126" t="s">
        <v>64</v>
      </c>
      <c r="N38" s="39">
        <v>0.6965277777777777</v>
      </c>
      <c r="O38" s="113"/>
      <c r="P38" s="17"/>
    </row>
    <row r="39" spans="1:16" ht="13.5" customHeight="1">
      <c r="A39" s="186"/>
      <c r="B39" s="187"/>
      <c r="C39" s="187"/>
      <c r="D39" s="187"/>
      <c r="E39" s="187"/>
      <c r="F39" s="187"/>
      <c r="G39" s="187"/>
      <c r="H39" s="188"/>
      <c r="I39" s="189"/>
      <c r="J39" s="187"/>
      <c r="K39" s="187"/>
      <c r="L39" s="187"/>
      <c r="M39" s="126"/>
      <c r="N39" s="39">
        <v>0.7048611111111112</v>
      </c>
      <c r="O39" s="174"/>
      <c r="P39" s="119"/>
    </row>
    <row r="40" spans="1:16" ht="13.5" customHeight="1">
      <c r="A40" s="186"/>
      <c r="B40" s="187"/>
      <c r="C40" s="187"/>
      <c r="D40" s="187"/>
      <c r="E40" s="187"/>
      <c r="F40" s="187"/>
      <c r="G40" s="187"/>
      <c r="H40" s="190"/>
      <c r="I40" s="187"/>
      <c r="J40" s="187"/>
      <c r="K40" s="187"/>
      <c r="L40" s="187"/>
      <c r="M40" s="30"/>
      <c r="N40" s="53" t="s">
        <v>147</v>
      </c>
      <c r="O40" s="31"/>
      <c r="P40" s="44" t="s">
        <v>148</v>
      </c>
    </row>
    <row r="41" spans="1:16" ht="13.5" customHeight="1" thickBot="1">
      <c r="A41" s="191" t="s">
        <v>149</v>
      </c>
      <c r="B41" s="192">
        <v>0.15763888888888888</v>
      </c>
      <c r="C41" s="185" t="s">
        <v>150</v>
      </c>
      <c r="D41" s="193">
        <v>0.8097222222222222</v>
      </c>
      <c r="E41" s="193"/>
      <c r="F41" s="194"/>
      <c r="G41" s="194"/>
      <c r="H41" s="195"/>
      <c r="I41" s="194"/>
      <c r="J41" s="194"/>
      <c r="K41" s="194"/>
      <c r="L41" s="194"/>
      <c r="M41" s="196" t="s">
        <v>151</v>
      </c>
      <c r="N41" s="197">
        <v>0.8388888888888889</v>
      </c>
      <c r="O41" s="198"/>
      <c r="P41" s="199"/>
    </row>
    <row r="42" ht="13.5">
      <c r="H42" s="200"/>
    </row>
    <row r="43" spans="5:8" ht="13.5">
      <c r="E43" s="201"/>
      <c r="F43" s="202"/>
      <c r="G43" s="46"/>
      <c r="H43" s="202"/>
    </row>
    <row r="44" spans="5:8" ht="13.5">
      <c r="E44" s="203"/>
      <c r="F44" s="202"/>
      <c r="G44" s="204"/>
      <c r="H44" s="202"/>
    </row>
    <row r="45" spans="5:8" ht="13.5">
      <c r="E45" s="203"/>
      <c r="F45" s="202"/>
      <c r="G45" s="46"/>
      <c r="H45" s="202"/>
    </row>
  </sheetData>
  <mergeCells count="58">
    <mergeCell ref="D41:E41"/>
    <mergeCell ref="E35:E36"/>
    <mergeCell ref="I35:I36"/>
    <mergeCell ref="M35:M36"/>
    <mergeCell ref="M38:M39"/>
    <mergeCell ref="G31:H31"/>
    <mergeCell ref="E32:E33"/>
    <mergeCell ref="I32:I33"/>
    <mergeCell ref="M32:M33"/>
    <mergeCell ref="E26:E27"/>
    <mergeCell ref="I26:I27"/>
    <mergeCell ref="M26:M27"/>
    <mergeCell ref="E29:E30"/>
    <mergeCell ref="I29:I30"/>
    <mergeCell ref="M29:M30"/>
    <mergeCell ref="I20:I21"/>
    <mergeCell ref="K20:L21"/>
    <mergeCell ref="O22:P22"/>
    <mergeCell ref="E23:E24"/>
    <mergeCell ref="I23:I24"/>
    <mergeCell ref="M23:M24"/>
    <mergeCell ref="A19:A20"/>
    <mergeCell ref="C19:C20"/>
    <mergeCell ref="E20:E21"/>
    <mergeCell ref="G20:H21"/>
    <mergeCell ref="O14:O15"/>
    <mergeCell ref="A16:A17"/>
    <mergeCell ref="E17:E18"/>
    <mergeCell ref="I17:I18"/>
    <mergeCell ref="M17:M18"/>
    <mergeCell ref="K11:L14"/>
    <mergeCell ref="M11:M12"/>
    <mergeCell ref="G12:H12"/>
    <mergeCell ref="A13:A14"/>
    <mergeCell ref="E14:E15"/>
    <mergeCell ref="I14:I15"/>
    <mergeCell ref="M14:M15"/>
    <mergeCell ref="A10:A11"/>
    <mergeCell ref="I10:I13"/>
    <mergeCell ref="J10:J13"/>
    <mergeCell ref="E11:E12"/>
    <mergeCell ref="G11:H11"/>
    <mergeCell ref="M5:M9"/>
    <mergeCell ref="O5:P9"/>
    <mergeCell ref="N6:N8"/>
    <mergeCell ref="A7:A8"/>
    <mergeCell ref="E8:E9"/>
    <mergeCell ref="I8:I9"/>
    <mergeCell ref="E5:E6"/>
    <mergeCell ref="G5:H5"/>
    <mergeCell ref="I5:I6"/>
    <mergeCell ref="K5:K6"/>
    <mergeCell ref="G1:H1"/>
    <mergeCell ref="K1:L1"/>
    <mergeCell ref="O1:P1"/>
    <mergeCell ref="E2:E3"/>
    <mergeCell ref="I2:I3"/>
    <mergeCell ref="M2:M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Nakatsubo Naoki</dc:creator>
  <cp:keywords/>
  <dc:description/>
  <cp:lastModifiedBy>Nakatsubo Naoki</cp:lastModifiedBy>
  <dcterms:created xsi:type="dcterms:W3CDTF">2004-07-25T14:15:55Z</dcterms:created>
  <dcterms:modified xsi:type="dcterms:W3CDTF">2004-07-25T14:17:07Z</dcterms:modified>
  <cp:category/>
  <cp:version/>
  <cp:contentType/>
  <cp:contentStatus/>
</cp:coreProperties>
</file>