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9120" tabRatio="854" firstSheet="1" activeTab="1"/>
  </bookViews>
  <sheets>
    <sheet name="040625北海道" sheetId="1" r:id="rId1"/>
    <sheet name="040905中国" sheetId="2" r:id="rId2"/>
  </sheets>
  <definedNames/>
  <calcPr fullCalcOnLoad="1"/>
</workbook>
</file>

<file path=xl/sharedStrings.xml><?xml version="1.0" encoding="utf-8"?>
<sst xmlns="http://schemas.openxmlformats.org/spreadsheetml/2006/main" count="492" uniqueCount="377">
  <si>
    <t>札幌</t>
  </si>
  <si>
    <t>稚内</t>
  </si>
  <si>
    <t>1日目</t>
  </si>
  <si>
    <t>2日目</t>
  </si>
  <si>
    <t>石狩当別</t>
  </si>
  <si>
    <t>新十津川</t>
  </si>
  <si>
    <t>金</t>
  </si>
  <si>
    <t>土</t>
  </si>
  <si>
    <t>深川</t>
  </si>
  <si>
    <t>増毛</t>
  </si>
  <si>
    <t>釧路</t>
  </si>
  <si>
    <t>3日目</t>
  </si>
  <si>
    <t>日</t>
  </si>
  <si>
    <t>北見</t>
  </si>
  <si>
    <t>池田</t>
  </si>
  <si>
    <t>4726D</t>
  </si>
  <si>
    <t>帯広</t>
  </si>
  <si>
    <t>月</t>
  </si>
  <si>
    <t>4日目</t>
  </si>
  <si>
    <t>利尻</t>
  </si>
  <si>
    <t>函館</t>
  </si>
  <si>
    <t>八戸</t>
  </si>
  <si>
    <t>東京</t>
  </si>
  <si>
    <t>5日目</t>
  </si>
  <si>
    <t>火</t>
  </si>
  <si>
    <t>青森</t>
  </si>
  <si>
    <t>旭川</t>
  </si>
  <si>
    <t>合計</t>
  </si>
  <si>
    <t>苫小牧</t>
  </si>
  <si>
    <t>岩見沢</t>
  </si>
  <si>
    <t>江差</t>
  </si>
  <si>
    <t>木古内</t>
  </si>
  <si>
    <t>スーパー宗谷1号</t>
  </si>
  <si>
    <t>滝川</t>
  </si>
  <si>
    <t>滝川</t>
  </si>
  <si>
    <t>宗谷岬</t>
  </si>
  <si>
    <t>富良野</t>
  </si>
  <si>
    <t>北海道中央バス</t>
  </si>
  <si>
    <t>宗谷バス</t>
  </si>
  <si>
    <t>東日本海フェリー</t>
  </si>
  <si>
    <t>新宿</t>
  </si>
  <si>
    <t>千歳烏山</t>
  </si>
  <si>
    <t>朝食4回</t>
  </si>
  <si>
    <t>夕食3回</t>
  </si>
  <si>
    <t>夕食4回</t>
  </si>
  <si>
    <t>銭湯</t>
  </si>
  <si>
    <t>レンタルバイク</t>
  </si>
  <si>
    <t>東京</t>
  </si>
  <si>
    <t>押上</t>
  </si>
  <si>
    <t>急行</t>
  </si>
  <si>
    <t>東日本橋</t>
  </si>
  <si>
    <t>馬喰横山</t>
  </si>
  <si>
    <t>北海道中央バス上吉野団地行</t>
  </si>
  <si>
    <t>摩周</t>
  </si>
  <si>
    <t>阿寒バス</t>
  </si>
  <si>
    <t>美幌</t>
  </si>
  <si>
    <t>ちほく鉄道</t>
  </si>
  <si>
    <t>とっぷ湯</t>
  </si>
  <si>
    <t>留萌まで左　増毛まで右</t>
  </si>
  <si>
    <t>左</t>
  </si>
  <si>
    <t>右</t>
  </si>
  <si>
    <t xml:space="preserve">はまなす </t>
  </si>
  <si>
    <t>4662D</t>
  </si>
  <si>
    <t>2528D</t>
  </si>
  <si>
    <t xml:space="preserve">スーパー北斗2号 </t>
  </si>
  <si>
    <t xml:space="preserve">スーパー白鳥24号 </t>
  </si>
  <si>
    <t xml:space="preserve">はやて24号 </t>
  </si>
  <si>
    <t>日の出</t>
  </si>
  <si>
    <t>日の入</t>
  </si>
  <si>
    <t>４号車カーペットカー上段28番</t>
  </si>
  <si>
    <t>快速狩勝</t>
  </si>
  <si>
    <t>白鳥18号</t>
  </si>
  <si>
    <t>122D</t>
  </si>
  <si>
    <r>
      <t>1</t>
    </r>
    <r>
      <rPr>
        <sz val="11"/>
        <rFont val="ＭＳ Ｐゴシック"/>
        <family val="3"/>
      </rPr>
      <t>25D</t>
    </r>
  </si>
  <si>
    <t>札幌</t>
  </si>
  <si>
    <t>快速3440D</t>
  </si>
  <si>
    <t>オホーツク8号</t>
  </si>
  <si>
    <t>東北新幹線</t>
  </si>
  <si>
    <t>室蘭本線</t>
  </si>
  <si>
    <t>富良野線</t>
  </si>
  <si>
    <t>留萌本線</t>
  </si>
  <si>
    <t>札沼線</t>
  </si>
  <si>
    <t>根室本線</t>
  </si>
  <si>
    <t>釧網本線</t>
  </si>
  <si>
    <t>宗谷本線</t>
  </si>
  <si>
    <t>江差線</t>
  </si>
  <si>
    <r>
      <t>1号車</t>
    </r>
    <r>
      <rPr>
        <sz val="11"/>
        <rFont val="ＭＳ Ｐゴシック"/>
        <family val="3"/>
      </rPr>
      <t>4A</t>
    </r>
  </si>
  <si>
    <t>左3号車5D</t>
  </si>
  <si>
    <r>
      <t>4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4A</t>
    </r>
  </si>
  <si>
    <t>ぐるり北海道フリー切符</t>
  </si>
  <si>
    <r>
      <t>2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1A</t>
    </r>
  </si>
  <si>
    <t>増21号車座敷5A</t>
  </si>
  <si>
    <t>増21号車座敷4A</t>
  </si>
  <si>
    <t>日本最北端</t>
  </si>
  <si>
    <t>扇湯</t>
  </si>
  <si>
    <t>左2号車3D</t>
  </si>
  <si>
    <r>
      <t>5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2A</t>
    </r>
  </si>
  <si>
    <r>
      <t>1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4A</t>
    </r>
  </si>
  <si>
    <r>
      <t>4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6A</t>
    </r>
  </si>
  <si>
    <t>朝食</t>
  </si>
  <si>
    <t>昼食</t>
  </si>
  <si>
    <t>夕食</t>
  </si>
  <si>
    <t>昼食3回</t>
  </si>
  <si>
    <t>美馬牛付近の丘陵地帯</t>
  </si>
  <si>
    <t>硬券</t>
  </si>
  <si>
    <t>1640D</t>
  </si>
  <si>
    <t>714D</t>
  </si>
  <si>
    <t>狩勝3438D</t>
  </si>
  <si>
    <t>コンセント有</t>
  </si>
  <si>
    <t>青春18きっぷ</t>
  </si>
  <si>
    <r>
      <t>1</t>
    </r>
    <r>
      <rPr>
        <sz val="11"/>
        <rFont val="ＭＳ Ｐゴシック"/>
        <family val="3"/>
      </rPr>
      <t>33D</t>
    </r>
  </si>
  <si>
    <t>0日目</t>
  </si>
  <si>
    <t>米原</t>
  </si>
  <si>
    <t>大垣</t>
  </si>
  <si>
    <t>摩周湖
硫黄山
砂湯（屈斜路湖）
美幌峠</t>
  </si>
  <si>
    <t xml:space="preserve">はやて25号 </t>
  </si>
  <si>
    <t xml:space="preserve">つがる25号 </t>
  </si>
  <si>
    <t>1463D</t>
  </si>
  <si>
    <t xml:space="preserve">スーパーホワイトアロー11号 </t>
  </si>
  <si>
    <t>4927D</t>
  </si>
  <si>
    <t>4930D</t>
  </si>
  <si>
    <t xml:space="preserve">スーパーホワイトアロー24号 </t>
  </si>
  <si>
    <t>5434D</t>
  </si>
  <si>
    <t>632D</t>
  </si>
  <si>
    <t>まりも</t>
  </si>
  <si>
    <t>置戸</t>
  </si>
  <si>
    <r>
      <t>7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D</t>
    </r>
  </si>
  <si>
    <t>入場券</t>
  </si>
  <si>
    <t>入場券（小）</t>
  </si>
  <si>
    <t>３・４番ホームばんばの像</t>
  </si>
  <si>
    <t>左　石狩月形入場券</t>
  </si>
  <si>
    <t xml:space="preserve">青森ベイブリッジ </t>
  </si>
  <si>
    <t>利尻島
鴛泊</t>
  </si>
  <si>
    <t>コミュニティホールぽっぽ</t>
  </si>
  <si>
    <t>吉堀まで右　江差まで左</t>
  </si>
  <si>
    <t>複線非電化</t>
  </si>
  <si>
    <t>国道12号</t>
  </si>
  <si>
    <t>十勝岳連峰の山並(上～中富良野)</t>
  </si>
  <si>
    <t>右に日本海</t>
  </si>
  <si>
    <t>旧商家丸一本間家　丸一本間酒造　元陣屋　厳島神社</t>
  </si>
  <si>
    <t>食路楽館</t>
  </si>
  <si>
    <t>左1号車12A</t>
  </si>
  <si>
    <t xml:space="preserve">美瑛ノロッコ1号 </t>
  </si>
  <si>
    <t>美瑛入場券</t>
  </si>
  <si>
    <t>入場券(小）</t>
  </si>
  <si>
    <t>釧路湿原</t>
  </si>
  <si>
    <t>レンタルバイク
ゆきぐに旅館</t>
  </si>
  <si>
    <r>
      <t xml:space="preserve">富士岬、見返り展望台、人面岩・寝熊の岩、御崎公園、利尻富士温泉、鴛泊登山コース途中で甘露水泉
</t>
    </r>
    <r>
      <rPr>
        <sz val="9"/>
        <color indexed="14"/>
        <rFont val="ＭＳ Ｐゴシック"/>
        <family val="3"/>
      </rPr>
      <t>昼食うに丼</t>
    </r>
  </si>
  <si>
    <t>うに丼</t>
  </si>
  <si>
    <t>日本海</t>
  </si>
  <si>
    <t>コンセントあり</t>
  </si>
  <si>
    <t>左10号車6E</t>
  </si>
  <si>
    <t>ムーンライトながら</t>
  </si>
  <si>
    <t>福知山</t>
  </si>
  <si>
    <t>姫路</t>
  </si>
  <si>
    <t>作用</t>
  </si>
  <si>
    <t>津山</t>
  </si>
  <si>
    <t>姫新線</t>
  </si>
  <si>
    <t>新見</t>
  </si>
  <si>
    <t>861D</t>
  </si>
  <si>
    <r>
      <t>4</t>
    </r>
    <r>
      <rPr>
        <sz val="11"/>
        <rFont val="ＭＳ Ｐゴシック"/>
        <family val="3"/>
      </rPr>
      <t>41D</t>
    </r>
  </si>
  <si>
    <r>
      <t>3</t>
    </r>
    <r>
      <rPr>
        <sz val="11"/>
        <rFont val="ＭＳ Ｐゴシック"/>
        <family val="3"/>
      </rPr>
      <t>65D</t>
    </r>
  </si>
  <si>
    <t>備後落合</t>
  </si>
  <si>
    <t>三次</t>
  </si>
  <si>
    <r>
      <t>1</t>
    </r>
    <r>
      <rPr>
        <sz val="11"/>
        <rFont val="ＭＳ Ｐゴシック"/>
        <family val="3"/>
      </rPr>
      <t>873D</t>
    </r>
  </si>
  <si>
    <t>広島</t>
  </si>
  <si>
    <t>芸備線</t>
  </si>
  <si>
    <t>2224D</t>
  </si>
  <si>
    <t>岩国</t>
  </si>
  <si>
    <t>岩徳線</t>
  </si>
  <si>
    <t>630M</t>
  </si>
  <si>
    <t>可部</t>
  </si>
  <si>
    <t>可部線</t>
  </si>
  <si>
    <t>広</t>
  </si>
  <si>
    <t>三原</t>
  </si>
  <si>
    <t>福山</t>
  </si>
  <si>
    <t>倉敷</t>
  </si>
  <si>
    <t>総社</t>
  </si>
  <si>
    <t>岡山</t>
  </si>
  <si>
    <t>宇野</t>
  </si>
  <si>
    <t>茶屋町</t>
  </si>
  <si>
    <t>呉線</t>
  </si>
  <si>
    <t>宇野線</t>
  </si>
  <si>
    <t>赤穂線</t>
  </si>
  <si>
    <t>4725D</t>
  </si>
  <si>
    <t>川湯温泉</t>
  </si>
  <si>
    <t>足湯</t>
  </si>
  <si>
    <t>土産</t>
  </si>
  <si>
    <t>硬券</t>
  </si>
  <si>
    <t>大阪</t>
  </si>
  <si>
    <r>
      <t>2</t>
    </r>
    <r>
      <rPr>
        <sz val="11"/>
        <rFont val="ＭＳ Ｐゴシック"/>
        <family val="3"/>
      </rPr>
      <t>525M</t>
    </r>
  </si>
  <si>
    <t>425M</t>
  </si>
  <si>
    <t>和田山</t>
  </si>
  <si>
    <t>福知山線</t>
  </si>
  <si>
    <t>播但線</t>
  </si>
  <si>
    <r>
      <t>1</t>
    </r>
    <r>
      <rPr>
        <sz val="11"/>
        <rFont val="ＭＳ Ｐゴシック"/>
        <family val="3"/>
      </rPr>
      <t>228D</t>
    </r>
  </si>
  <si>
    <t>寺前</t>
  </si>
  <si>
    <r>
      <t>5</t>
    </r>
    <r>
      <rPr>
        <sz val="11"/>
        <rFont val="ＭＳ Ｐゴシック"/>
        <family val="3"/>
      </rPr>
      <t>628M</t>
    </r>
  </si>
  <si>
    <r>
      <t>1</t>
    </r>
    <r>
      <rPr>
        <sz val="11"/>
        <rFont val="ＭＳ Ｐゴシック"/>
        <family val="3"/>
      </rPr>
      <t>315M</t>
    </r>
  </si>
  <si>
    <t>快速ことぶき</t>
  </si>
  <si>
    <t>津山線</t>
  </si>
  <si>
    <t>智頭</t>
  </si>
  <si>
    <t>鳥取</t>
  </si>
  <si>
    <r>
      <t>6</t>
    </r>
    <r>
      <rPr>
        <sz val="11"/>
        <rFont val="ＭＳ Ｐゴシック"/>
        <family val="3"/>
      </rPr>
      <t>40D</t>
    </r>
  </si>
  <si>
    <t>快速とっとりライナー</t>
  </si>
  <si>
    <t>因美線</t>
  </si>
  <si>
    <t>米子</t>
  </si>
  <si>
    <t>水</t>
  </si>
  <si>
    <t>境線</t>
  </si>
  <si>
    <t>境港</t>
  </si>
  <si>
    <t>宍道</t>
  </si>
  <si>
    <r>
      <t>1</t>
    </r>
    <r>
      <rPr>
        <sz val="11"/>
        <rFont val="ＭＳ Ｐゴシック"/>
        <family val="3"/>
      </rPr>
      <t>447D</t>
    </r>
  </si>
  <si>
    <t>木次線</t>
  </si>
  <si>
    <t>備後落合</t>
  </si>
  <si>
    <t>　</t>
  </si>
  <si>
    <r>
      <t>3</t>
    </r>
    <r>
      <rPr>
        <sz val="11"/>
        <rFont val="ＭＳ Ｐゴシック"/>
        <family val="3"/>
      </rPr>
      <t>61D</t>
    </r>
  </si>
  <si>
    <t>塩町</t>
  </si>
  <si>
    <t>府中</t>
  </si>
  <si>
    <t>福塩線</t>
  </si>
  <si>
    <r>
      <t>2</t>
    </r>
    <r>
      <rPr>
        <sz val="11"/>
        <rFont val="ＭＳ Ｐゴシック"/>
        <family val="3"/>
      </rPr>
      <t>70M</t>
    </r>
  </si>
  <si>
    <t>木</t>
  </si>
  <si>
    <r>
      <t>4</t>
    </r>
    <r>
      <rPr>
        <sz val="11"/>
        <rFont val="ＭＳ Ｐゴシック"/>
        <family val="3"/>
      </rPr>
      <t>44D</t>
    </r>
  </si>
  <si>
    <t>446D</t>
  </si>
  <si>
    <t>三江線</t>
  </si>
  <si>
    <t>江津</t>
  </si>
  <si>
    <t>浜原</t>
  </si>
  <si>
    <t>快速アクアライナー</t>
  </si>
  <si>
    <t>益田</t>
  </si>
  <si>
    <r>
      <t>2</t>
    </r>
    <r>
      <rPr>
        <sz val="11"/>
        <rFont val="ＭＳ Ｐゴシック"/>
        <family val="3"/>
      </rPr>
      <t>544D</t>
    </r>
  </si>
  <si>
    <t>山口線</t>
  </si>
  <si>
    <t>新山口</t>
  </si>
  <si>
    <r>
      <t>1</t>
    </r>
    <r>
      <rPr>
        <sz val="11"/>
        <rFont val="ＭＳ Ｐゴシック"/>
        <family val="3"/>
      </rPr>
      <t>849M</t>
    </r>
  </si>
  <si>
    <t>宇部新川</t>
  </si>
  <si>
    <t>小野田</t>
  </si>
  <si>
    <t>雀田</t>
  </si>
  <si>
    <t>羽田</t>
  </si>
  <si>
    <t>小野田線</t>
  </si>
  <si>
    <t>宇部</t>
  </si>
  <si>
    <t>宇部線</t>
  </si>
  <si>
    <t>山口宇部空港</t>
  </si>
  <si>
    <t>宇部市交通局</t>
  </si>
  <si>
    <r>
      <t>1</t>
    </r>
    <r>
      <rPr>
        <sz val="11"/>
        <rFont val="ＭＳ Ｐゴシック"/>
        <family val="3"/>
      </rPr>
      <t>237M</t>
    </r>
  </si>
  <si>
    <r>
      <t>1</t>
    </r>
    <r>
      <rPr>
        <sz val="11"/>
        <rFont val="ＭＳ Ｐゴシック"/>
        <family val="3"/>
      </rPr>
      <t>325M</t>
    </r>
  </si>
  <si>
    <r>
      <t>1</t>
    </r>
    <r>
      <rPr>
        <sz val="11"/>
        <rFont val="ＭＳ Ｐゴシック"/>
        <family val="3"/>
      </rPr>
      <t>326M</t>
    </r>
  </si>
  <si>
    <t>1239M</t>
  </si>
  <si>
    <t>572M</t>
  </si>
  <si>
    <t>1446M</t>
  </si>
  <si>
    <t>JAL1648</t>
  </si>
  <si>
    <t>吉備線</t>
  </si>
  <si>
    <r>
      <t>1</t>
    </r>
    <r>
      <rPr>
        <sz val="11"/>
        <rFont val="ＭＳ Ｐゴシック"/>
        <family val="3"/>
      </rPr>
      <t>635D</t>
    </r>
  </si>
  <si>
    <t>カプセルイン大阪</t>
  </si>
  <si>
    <t xml:space="preserve">米子ユニバーサルホテル </t>
  </si>
  <si>
    <t>昼食5回</t>
  </si>
  <si>
    <t>航空券</t>
  </si>
  <si>
    <t>宇部市交通局</t>
  </si>
  <si>
    <t>備中神代</t>
  </si>
  <si>
    <t>櫛ヶ浜</t>
  </si>
  <si>
    <t>横川</t>
  </si>
  <si>
    <t>海田市</t>
  </si>
  <si>
    <t>東岡山</t>
  </si>
  <si>
    <t>本四備讃線</t>
  </si>
  <si>
    <t>本四備讃線</t>
  </si>
  <si>
    <t>児島</t>
  </si>
  <si>
    <t>宇野線</t>
  </si>
  <si>
    <t>相生</t>
  </si>
  <si>
    <t>尼崎</t>
  </si>
  <si>
    <t>京橋</t>
  </si>
  <si>
    <t>東西線</t>
  </si>
  <si>
    <t>東西線</t>
  </si>
  <si>
    <t>西九条</t>
  </si>
  <si>
    <t>桜島線</t>
  </si>
  <si>
    <t>桜島</t>
  </si>
  <si>
    <t>東津山</t>
  </si>
  <si>
    <r>
      <t>1</t>
    </r>
    <r>
      <rPr>
        <sz val="11"/>
        <rFont val="ＭＳ Ｐゴシック"/>
        <family val="3"/>
      </rPr>
      <t>882D</t>
    </r>
  </si>
  <si>
    <t>居能</t>
  </si>
  <si>
    <t>1439M</t>
  </si>
  <si>
    <t>大阪環状線</t>
  </si>
  <si>
    <t>桜島線</t>
  </si>
  <si>
    <t>伯耆大山</t>
  </si>
  <si>
    <t>神戸</t>
  </si>
  <si>
    <t>兵庫</t>
  </si>
  <si>
    <t>和田岬</t>
  </si>
  <si>
    <t>山陽線</t>
  </si>
  <si>
    <t>④</t>
  </si>
  <si>
    <t>⑥</t>
  </si>
  <si>
    <t>②</t>
  </si>
  <si>
    <t>京都</t>
  </si>
  <si>
    <t>山陰線</t>
  </si>
  <si>
    <t>③</t>
  </si>
  <si>
    <t>⑥</t>
  </si>
  <si>
    <t>①</t>
  </si>
  <si>
    <t>⑧</t>
  </si>
  <si>
    <t>こだま493号</t>
  </si>
  <si>
    <t>⑩</t>
  </si>
  <si>
    <t>新宿～横浜</t>
  </si>
  <si>
    <t>新快速3209M</t>
  </si>
  <si>
    <t>伯備線</t>
  </si>
  <si>
    <t>829D</t>
  </si>
  <si>
    <t>2827D</t>
  </si>
  <si>
    <t>山陰線</t>
  </si>
  <si>
    <t>東海道線</t>
  </si>
  <si>
    <t>山陽線</t>
  </si>
  <si>
    <t>長門本山</t>
  </si>
  <si>
    <r>
      <t>1</t>
    </r>
    <r>
      <rPr>
        <sz val="11"/>
        <rFont val="ＭＳ Ｐゴシック"/>
        <family val="3"/>
      </rPr>
      <t>730D</t>
    </r>
  </si>
  <si>
    <t>1735D</t>
  </si>
  <si>
    <t>3209F</t>
  </si>
  <si>
    <t>831M</t>
  </si>
  <si>
    <t>569M</t>
  </si>
  <si>
    <t>⑬</t>
  </si>
  <si>
    <t>⑯</t>
  </si>
  <si>
    <t>261D</t>
  </si>
  <si>
    <r>
      <t>7</t>
    </r>
    <r>
      <rPr>
        <sz val="11"/>
        <rFont val="ＭＳ Ｐゴシック"/>
        <family val="3"/>
      </rPr>
      <t>35M</t>
    </r>
  </si>
  <si>
    <t>740M～1634M</t>
  </si>
  <si>
    <t>3枚</t>
  </si>
  <si>
    <t>636M</t>
  </si>
  <si>
    <t>136M</t>
  </si>
  <si>
    <t>448M</t>
  </si>
  <si>
    <t>1835M</t>
  </si>
  <si>
    <t>756D</t>
  </si>
  <si>
    <t>⑰</t>
  </si>
  <si>
    <t>マリンライナー41号</t>
  </si>
  <si>
    <t>⑪</t>
  </si>
  <si>
    <t>2542M</t>
  </si>
  <si>
    <t>1659M</t>
  </si>
  <si>
    <t>1662M</t>
  </si>
  <si>
    <t>544M</t>
  </si>
  <si>
    <t>⑫</t>
  </si>
  <si>
    <t>⑭</t>
  </si>
  <si>
    <t>1928M</t>
  </si>
  <si>
    <t>環外</t>
  </si>
  <si>
    <t>2244T</t>
  </si>
  <si>
    <t>①</t>
  </si>
  <si>
    <r>
      <t>⑪</t>
    </r>
    <r>
      <rPr>
        <b/>
        <sz val="11"/>
        <color indexed="11"/>
        <rFont val="ＭＳ Ｐゴシック"/>
        <family val="3"/>
      </rPr>
      <t>奈良線</t>
    </r>
  </si>
  <si>
    <t>②</t>
  </si>
  <si>
    <t>③</t>
  </si>
  <si>
    <t>快速2018</t>
  </si>
  <si>
    <t>⑥</t>
  </si>
  <si>
    <t>②</t>
  </si>
  <si>
    <t>②</t>
  </si>
  <si>
    <t>②</t>
  </si>
  <si>
    <t>④</t>
  </si>
  <si>
    <t>④津山</t>
  </si>
  <si>
    <t>②城跡</t>
  </si>
  <si>
    <t>③</t>
  </si>
  <si>
    <r>
      <t>②</t>
    </r>
    <r>
      <rPr>
        <sz val="11"/>
        <color indexed="14"/>
        <rFont val="ＭＳ Ｐゴシック"/>
        <family val="3"/>
      </rPr>
      <t>昼食</t>
    </r>
  </si>
  <si>
    <t>櫛ヶ浜駅</t>
  </si>
  <si>
    <t>サンライナー3738M</t>
  </si>
  <si>
    <t>③</t>
  </si>
  <si>
    <t>新快速3520M</t>
  </si>
  <si>
    <r>
      <t>①</t>
    </r>
    <r>
      <rPr>
        <sz val="11"/>
        <color indexed="14"/>
        <rFont val="ＭＳ Ｐゴシック"/>
        <family val="3"/>
      </rPr>
      <t>朝食</t>
    </r>
  </si>
  <si>
    <t>新快速3526M</t>
  </si>
  <si>
    <t>1330M</t>
  </si>
  <si>
    <t>快速815T</t>
  </si>
  <si>
    <t>9567M</t>
  </si>
  <si>
    <t>9568M</t>
  </si>
  <si>
    <t>快速824T</t>
  </si>
  <si>
    <t>快速5514M</t>
  </si>
  <si>
    <t>2720E</t>
  </si>
  <si>
    <t>1915M</t>
  </si>
  <si>
    <t>⑤</t>
  </si>
  <si>
    <t>③</t>
  </si>
  <si>
    <t>②</t>
  </si>
  <si>
    <t>①</t>
  </si>
  <si>
    <t>⑦</t>
  </si>
  <si>
    <r>
      <t>③</t>
    </r>
    <r>
      <rPr>
        <sz val="11"/>
        <color indexed="14"/>
        <rFont val="ＭＳ Ｐゴシック"/>
        <family val="3"/>
      </rPr>
      <t>朝食</t>
    </r>
  </si>
  <si>
    <t>②</t>
  </si>
  <si>
    <t>①</t>
  </si>
  <si>
    <r>
      <t>⑧</t>
    </r>
    <r>
      <rPr>
        <sz val="9"/>
        <color indexed="14"/>
        <rFont val="ＭＳ Ｐゴシック"/>
        <family val="3"/>
      </rPr>
      <t>吉野家</t>
    </r>
  </si>
  <si>
    <t>吉野家</t>
  </si>
  <si>
    <t>カプセルイン大阪</t>
  </si>
  <si>
    <t>八次駅</t>
  </si>
  <si>
    <r>
      <t>①</t>
    </r>
    <r>
      <rPr>
        <sz val="11"/>
        <color indexed="14"/>
        <rFont val="ＭＳ Ｐゴシック"/>
        <family val="3"/>
      </rPr>
      <t>朝食</t>
    </r>
  </si>
  <si>
    <r>
      <t>2</t>
    </r>
    <r>
      <rPr>
        <sz val="11"/>
        <rFont val="ＭＳ Ｐゴシック"/>
        <family val="3"/>
      </rPr>
      <t>71M</t>
    </r>
  </si>
  <si>
    <t>八次</t>
  </si>
  <si>
    <t>ひかり331号</t>
  </si>
  <si>
    <t>井倉洞</t>
  </si>
  <si>
    <t>羽田空港～品川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</si>
</sst>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;[Red]&quot;\&quot;#,##0"/>
    <numFmt numFmtId="181" formatCode="[$-F400]h:mm:ss\ AM/PM"/>
    <numFmt numFmtId="182" formatCode="h:mm;@"/>
    <numFmt numFmtId="183" formatCode="0_);[Red]\(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9.9"/>
      <color indexed="63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color indexed="11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sz val="8"/>
      <name val="ＭＳ Ｐゴシック"/>
      <family val="3"/>
    </font>
    <font>
      <b/>
      <sz val="6"/>
      <color indexed="11"/>
      <name val="ＭＳ Ｐゴシック"/>
      <family val="3"/>
    </font>
    <font>
      <sz val="9"/>
      <color indexed="8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b/>
      <sz val="7"/>
      <color indexed="10"/>
      <name val="ＭＳ Ｐゴシック"/>
      <family val="3"/>
    </font>
    <font>
      <b/>
      <sz val="11"/>
      <color indexed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20" fontId="0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20" fontId="0" fillId="0" borderId="1" xfId="0" applyNumberFormat="1" applyFill="1" applyBorder="1" applyAlignment="1">
      <alignment vertical="center"/>
    </xf>
    <xf numFmtId="2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0" fontId="0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0" fontId="0" fillId="0" borderId="5" xfId="0" applyNumberFormat="1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0" fontId="10" fillId="0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20" fontId="0" fillId="0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9" xfId="0" applyFont="1" applyBorder="1" applyAlignment="1">
      <alignment vertical="center"/>
    </xf>
    <xf numFmtId="56" fontId="5" fillId="0" borderId="10" xfId="0" applyNumberFormat="1" applyFont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5" fontId="6" fillId="0" borderId="3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180" fontId="10" fillId="0" borderId="11" xfId="0" applyNumberFormat="1" applyFont="1" applyBorder="1" applyAlignment="1">
      <alignment vertical="center"/>
    </xf>
    <xf numFmtId="20" fontId="0" fillId="0" borderId="22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20" fontId="9" fillId="0" borderId="27" xfId="0" applyNumberFormat="1" applyFont="1" applyBorder="1" applyAlignment="1">
      <alignment vertical="center"/>
    </xf>
    <xf numFmtId="20" fontId="9" fillId="0" borderId="28" xfId="0" applyNumberFormat="1" applyFont="1" applyBorder="1" applyAlignment="1">
      <alignment vertical="center"/>
    </xf>
    <xf numFmtId="20" fontId="9" fillId="0" borderId="29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20" fontId="0" fillId="0" borderId="26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20" fontId="12" fillId="0" borderId="26" xfId="0" applyNumberFormat="1" applyFont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0" fillId="0" borderId="27" xfId="0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20" fontId="0" fillId="0" borderId="6" xfId="0" applyNumberFormat="1" applyFont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20" fontId="0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20" fontId="0" fillId="0" borderId="35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20" fontId="0" fillId="0" borderId="35" xfId="0" applyNumberFormat="1" applyFont="1" applyBorder="1" applyAlignment="1">
      <alignment vertical="center"/>
    </xf>
    <xf numFmtId="20" fontId="0" fillId="0" borderId="8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20" fontId="0" fillId="0" borderId="23" xfId="0" applyNumberFormat="1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8" fillId="3" borderId="11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20" fontId="0" fillId="0" borderId="22" xfId="0" applyNumberFormat="1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20" fontId="0" fillId="0" borderId="4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5" fillId="0" borderId="45" xfId="0" applyFont="1" applyBorder="1" applyAlignment="1">
      <alignment vertical="center"/>
    </xf>
    <xf numFmtId="20" fontId="0" fillId="0" borderId="41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20" fontId="0" fillId="0" borderId="43" xfId="0" applyNumberFormat="1" applyFont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20" fontId="9" fillId="0" borderId="1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180" fontId="11" fillId="0" borderId="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20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20" fontId="0" fillId="0" borderId="43" xfId="0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5" fillId="0" borderId="49" xfId="0" applyFont="1" applyBorder="1" applyAlignment="1">
      <alignment vertical="center"/>
    </xf>
    <xf numFmtId="20" fontId="0" fillId="0" borderId="43" xfId="0" applyNumberFormat="1" applyFill="1" applyBorder="1" applyAlignment="1">
      <alignment vertical="center"/>
    </xf>
    <xf numFmtId="20" fontId="0" fillId="0" borderId="37" xfId="0" applyNumberFormat="1" applyFont="1" applyFill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9" fillId="0" borderId="51" xfId="0" applyFont="1" applyBorder="1" applyAlignment="1">
      <alignment vertical="center"/>
    </xf>
    <xf numFmtId="20" fontId="0" fillId="0" borderId="43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0" fontId="0" fillId="0" borderId="53" xfId="0" applyNumberFormat="1" applyFont="1" applyFill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20" fontId="9" fillId="0" borderId="22" xfId="0" applyNumberFormat="1" applyFont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56" fontId="5" fillId="0" borderId="59" xfId="0" applyNumberFormat="1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20" fontId="0" fillId="0" borderId="37" xfId="0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20" fontId="0" fillId="0" borderId="15" xfId="0" applyNumberFormat="1" applyFont="1" applyFill="1" applyBorder="1" applyAlignment="1">
      <alignment vertical="center"/>
    </xf>
    <xf numFmtId="5" fontId="6" fillId="0" borderId="4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0" fontId="0" fillId="0" borderId="7" xfId="0" applyNumberFormat="1" applyFill="1" applyBorder="1" applyAlignment="1">
      <alignment vertical="center"/>
    </xf>
    <xf numFmtId="180" fontId="11" fillId="0" borderId="62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56" fontId="5" fillId="0" borderId="35" xfId="0" applyNumberFormat="1" applyFont="1" applyFill="1" applyBorder="1" applyAlignment="1">
      <alignment vertical="center"/>
    </xf>
    <xf numFmtId="5" fontId="11" fillId="0" borderId="35" xfId="0" applyNumberFormat="1" applyFont="1" applyFill="1" applyBorder="1" applyAlignment="1">
      <alignment vertical="center"/>
    </xf>
    <xf numFmtId="180" fontId="11" fillId="0" borderId="35" xfId="0" applyNumberFormat="1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56" fontId="5" fillId="0" borderId="37" xfId="0" applyNumberFormat="1" applyFont="1" applyFill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20" fontId="0" fillId="0" borderId="53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4" borderId="35" xfId="0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52" xfId="0" applyFont="1" applyFill="1" applyBorder="1" applyAlignment="1">
      <alignment vertical="center"/>
    </xf>
    <xf numFmtId="20" fontId="0" fillId="0" borderId="57" xfId="0" applyNumberFormat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5" fontId="11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/>
    </xf>
    <xf numFmtId="20" fontId="0" fillId="0" borderId="53" xfId="0" applyNumberFormat="1" applyFill="1" applyBorder="1" applyAlignment="1">
      <alignment vertical="center"/>
    </xf>
    <xf numFmtId="20" fontId="0" fillId="0" borderId="64" xfId="0" applyNumberFormat="1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43" xfId="0" applyBorder="1" applyAlignment="1">
      <alignment horizontal="left" vertical="center"/>
    </xf>
    <xf numFmtId="20" fontId="0" fillId="0" borderId="18" xfId="0" applyNumberFormat="1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6" fillId="4" borderId="3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 wrapText="1"/>
    </xf>
    <xf numFmtId="20" fontId="12" fillId="0" borderId="26" xfId="0" applyNumberFormat="1" applyFont="1" applyBorder="1" applyAlignment="1">
      <alignment horizontal="right" vertical="center"/>
    </xf>
    <xf numFmtId="0" fontId="2" fillId="4" borderId="36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25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8" fillId="4" borderId="2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/>
    </xf>
    <xf numFmtId="0" fontId="0" fillId="3" borderId="55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26</xdr:row>
      <xdr:rowOff>161925</xdr:rowOff>
    </xdr:from>
    <xdr:ext cx="104775" cy="257175"/>
    <xdr:sp>
      <xdr:nvSpPr>
        <xdr:cNvPr id="1" name="TextBox 6"/>
        <xdr:cNvSpPr txBox="1">
          <a:spLocks noChangeArrowheads="1"/>
        </xdr:cNvSpPr>
      </xdr:nvSpPr>
      <xdr:spPr>
        <a:xfrm>
          <a:off x="3324225" y="4762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314325</xdr:colOff>
      <xdr:row>34</xdr:row>
      <xdr:rowOff>47625</xdr:rowOff>
    </xdr:from>
    <xdr:to>
      <xdr:col>11</xdr:col>
      <xdr:colOff>552450</xdr:colOff>
      <xdr:row>35</xdr:row>
      <xdr:rowOff>171450</xdr:rowOff>
    </xdr:to>
    <xdr:sp>
      <xdr:nvSpPr>
        <xdr:cNvPr id="2" name="AutoShape 10"/>
        <xdr:cNvSpPr>
          <a:spLocks/>
        </xdr:cNvSpPr>
      </xdr:nvSpPr>
      <xdr:spPr>
        <a:xfrm flipV="1">
          <a:off x="7105650" y="6096000"/>
          <a:ext cx="238125" cy="304800"/>
        </a:xfrm>
        <a:prstGeom prst="ben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57150</xdr:rowOff>
    </xdr:from>
    <xdr:to>
      <xdr:col>2</xdr:col>
      <xdr:colOff>685800</xdr:colOff>
      <xdr:row>9</xdr:row>
      <xdr:rowOff>9525</xdr:rowOff>
    </xdr:to>
    <xdr:sp>
      <xdr:nvSpPr>
        <xdr:cNvPr id="3" name="AutoShape 11"/>
        <xdr:cNvSpPr>
          <a:spLocks/>
        </xdr:cNvSpPr>
      </xdr:nvSpPr>
      <xdr:spPr>
        <a:xfrm flipV="1">
          <a:off x="1762125" y="1285875"/>
          <a:ext cx="238125" cy="304800"/>
        </a:xfrm>
        <a:prstGeom prst="ben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28</xdr:row>
      <xdr:rowOff>142875</xdr:rowOff>
    </xdr:from>
    <xdr:to>
      <xdr:col>2</xdr:col>
      <xdr:colOff>714375</xdr:colOff>
      <xdr:row>32</xdr:row>
      <xdr:rowOff>66675</xdr:rowOff>
    </xdr:to>
    <xdr:sp>
      <xdr:nvSpPr>
        <xdr:cNvPr id="4" name="AutoShape 12"/>
        <xdr:cNvSpPr>
          <a:spLocks/>
        </xdr:cNvSpPr>
      </xdr:nvSpPr>
      <xdr:spPr>
        <a:xfrm rot="3299010">
          <a:off x="1933575" y="5105400"/>
          <a:ext cx="95250" cy="628650"/>
        </a:xfrm>
        <a:prstGeom prst="rightArrow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9525</xdr:rowOff>
    </xdr:from>
    <xdr:to>
      <xdr:col>14</xdr:col>
      <xdr:colOff>533400</xdr:colOff>
      <xdr:row>8</xdr:row>
      <xdr:rowOff>152400</xdr:rowOff>
    </xdr:to>
    <xdr:sp>
      <xdr:nvSpPr>
        <xdr:cNvPr id="5" name="AutoShape 13"/>
        <xdr:cNvSpPr>
          <a:spLocks/>
        </xdr:cNvSpPr>
      </xdr:nvSpPr>
      <xdr:spPr>
        <a:xfrm>
          <a:off x="8848725" y="1238250"/>
          <a:ext cx="285750" cy="314325"/>
        </a:xfrm>
        <a:prstGeom prst="ben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38100</xdr:rowOff>
    </xdr:from>
    <xdr:to>
      <xdr:col>5</xdr:col>
      <xdr:colOff>485775</xdr:colOff>
      <xdr:row>26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3609975" y="4467225"/>
          <a:ext cx="209550" cy="266700"/>
        </a:xfrm>
        <a:prstGeom prst="ben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25</xdr:row>
      <xdr:rowOff>38100</xdr:rowOff>
    </xdr:from>
    <xdr:to>
      <xdr:col>2</xdr:col>
      <xdr:colOff>676275</xdr:colOff>
      <xdr:row>26</xdr:row>
      <xdr:rowOff>171450</xdr:rowOff>
    </xdr:to>
    <xdr:sp>
      <xdr:nvSpPr>
        <xdr:cNvPr id="7" name="AutoShape 15"/>
        <xdr:cNvSpPr>
          <a:spLocks/>
        </xdr:cNvSpPr>
      </xdr:nvSpPr>
      <xdr:spPr>
        <a:xfrm flipV="1">
          <a:off x="1752600" y="4467225"/>
          <a:ext cx="238125" cy="304800"/>
        </a:xfrm>
        <a:prstGeom prst="ben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4"/>
  </sheetPr>
  <dimension ref="A1:U45"/>
  <sheetViews>
    <sheetView zoomScale="75" zoomScaleNormal="75" workbookViewId="0" topLeftCell="A1">
      <selection activeCell="K41" sqref="K41"/>
    </sheetView>
  </sheetViews>
  <sheetFormatPr defaultColWidth="9.00390625" defaultRowHeight="13.5"/>
  <cols>
    <col min="1" max="1" width="10.625" style="0" customWidth="1"/>
    <col min="2" max="3" width="10.125" style="0" customWidth="1"/>
    <col min="4" max="4" width="3.375" style="0" customWidth="1"/>
    <col min="5" max="5" width="8.375" style="0" customWidth="1"/>
    <col min="6" max="6" width="15.375" style="0" customWidth="1"/>
    <col min="7" max="7" width="9.625" style="0" customWidth="1"/>
    <col min="8" max="8" width="7.625" style="0" customWidth="1"/>
    <col min="9" max="9" width="9.25390625" style="0" customWidth="1"/>
    <col min="10" max="10" width="11.625" style="0" customWidth="1"/>
    <col min="11" max="11" width="6.25390625" style="0" customWidth="1"/>
    <col min="12" max="12" width="6.75390625" style="0" customWidth="1"/>
    <col min="13" max="13" width="6.875" style="0" customWidth="1"/>
    <col min="14" max="14" width="8.875" style="0" customWidth="1"/>
    <col min="15" max="15" width="7.50390625" style="0" customWidth="1"/>
    <col min="16" max="16" width="12.00390625" style="0" customWidth="1"/>
    <col min="19" max="19" width="6.25390625" style="0" bestFit="1" customWidth="1"/>
  </cols>
  <sheetData>
    <row r="1" spans="1:18" ht="14.25" thickBot="1">
      <c r="A1" s="54" t="s">
        <v>2</v>
      </c>
      <c r="B1" s="55">
        <v>38163</v>
      </c>
      <c r="C1" s="59" t="s">
        <v>6</v>
      </c>
      <c r="D1" s="61"/>
      <c r="E1" s="54" t="s">
        <v>3</v>
      </c>
      <c r="F1" s="55">
        <v>38164</v>
      </c>
      <c r="G1" s="320" t="s">
        <v>7</v>
      </c>
      <c r="H1" s="321"/>
      <c r="I1" s="54" t="s">
        <v>11</v>
      </c>
      <c r="J1" s="55">
        <v>38165</v>
      </c>
      <c r="K1" s="296" t="s">
        <v>12</v>
      </c>
      <c r="L1" s="297"/>
      <c r="M1" s="60" t="s">
        <v>18</v>
      </c>
      <c r="N1" s="55">
        <v>38166</v>
      </c>
      <c r="O1" s="289" t="s">
        <v>17</v>
      </c>
      <c r="P1" s="290"/>
      <c r="Q1" s="10"/>
      <c r="R1" s="5"/>
    </row>
    <row r="2" spans="1:16" s="10" customFormat="1" ht="13.5">
      <c r="A2" s="70" t="s">
        <v>48</v>
      </c>
      <c r="B2" s="71">
        <v>0.5465277777777778</v>
      </c>
      <c r="C2" s="102"/>
      <c r="D2" s="67"/>
      <c r="E2" s="282" t="s">
        <v>28</v>
      </c>
      <c r="F2" s="51">
        <v>0.20902777777777778</v>
      </c>
      <c r="G2" s="52"/>
      <c r="H2" s="66"/>
      <c r="I2" s="292" t="s">
        <v>10</v>
      </c>
      <c r="J2" s="80">
        <v>0.24305555555555555</v>
      </c>
      <c r="K2" s="120"/>
      <c r="L2" s="134"/>
      <c r="M2" s="304" t="s">
        <v>1</v>
      </c>
      <c r="N2" s="136">
        <v>0.25</v>
      </c>
      <c r="O2" s="137"/>
      <c r="P2" s="138"/>
    </row>
    <row r="3" spans="1:18" s="10" customFormat="1" ht="13.5">
      <c r="A3" s="37"/>
      <c r="B3" s="23"/>
      <c r="C3" s="103"/>
      <c r="D3" s="63"/>
      <c r="E3" s="281"/>
      <c r="F3" s="20">
        <v>0.25833333333333336</v>
      </c>
      <c r="G3" s="85" t="s">
        <v>128</v>
      </c>
      <c r="H3" s="57"/>
      <c r="I3" s="293"/>
      <c r="J3" s="24">
        <v>0.24930555555555556</v>
      </c>
      <c r="K3" s="152"/>
      <c r="L3" s="135"/>
      <c r="M3" s="280"/>
      <c r="N3" s="95">
        <v>0.2708333333333333</v>
      </c>
      <c r="O3" s="85" t="s">
        <v>127</v>
      </c>
      <c r="P3" s="36"/>
      <c r="Q3" s="11"/>
      <c r="R3" s="4"/>
    </row>
    <row r="4" spans="1:19" s="10" customFormat="1" ht="14.25">
      <c r="A4" s="35" t="s">
        <v>50</v>
      </c>
      <c r="B4" s="20">
        <v>0.5520833333333334</v>
      </c>
      <c r="C4" s="104"/>
      <c r="D4" s="63"/>
      <c r="E4" s="39" t="s">
        <v>78</v>
      </c>
      <c r="F4" s="23" t="s">
        <v>117</v>
      </c>
      <c r="G4" s="25" t="s">
        <v>60</v>
      </c>
      <c r="H4" s="128" t="s">
        <v>135</v>
      </c>
      <c r="I4" s="151" t="s">
        <v>83</v>
      </c>
      <c r="J4" s="26" t="s">
        <v>15</v>
      </c>
      <c r="K4" s="153" t="s">
        <v>59</v>
      </c>
      <c r="L4" s="128" t="s">
        <v>145</v>
      </c>
      <c r="M4" s="37"/>
      <c r="N4" s="27" t="s">
        <v>39</v>
      </c>
      <c r="O4" s="19"/>
      <c r="P4" s="48">
        <v>1880</v>
      </c>
      <c r="S4" s="13"/>
    </row>
    <row r="5" spans="1:17" s="10" customFormat="1" ht="13.5" customHeight="1">
      <c r="A5" s="35" t="s">
        <v>51</v>
      </c>
      <c r="B5" s="20">
        <v>0.55625</v>
      </c>
      <c r="C5" s="104"/>
      <c r="D5" s="63"/>
      <c r="E5" s="281" t="s">
        <v>29</v>
      </c>
      <c r="F5" s="20">
        <v>0.32083333333333336</v>
      </c>
      <c r="G5" s="326" t="s">
        <v>129</v>
      </c>
      <c r="H5" s="327"/>
      <c r="I5" s="293" t="s">
        <v>185</v>
      </c>
      <c r="J5" s="21">
        <v>0.3236111111111111</v>
      </c>
      <c r="K5" s="294" t="s">
        <v>186</v>
      </c>
      <c r="L5" s="155" t="s">
        <v>99</v>
      </c>
      <c r="M5" s="307" t="s">
        <v>132</v>
      </c>
      <c r="N5" s="21">
        <v>0.34722222222222227</v>
      </c>
      <c r="O5" s="277" t="s">
        <v>147</v>
      </c>
      <c r="P5" s="313"/>
      <c r="Q5" s="11"/>
    </row>
    <row r="6" spans="1:19" s="10" customFormat="1" ht="13.5" customHeight="1">
      <c r="A6" s="37"/>
      <c r="B6" s="26" t="s">
        <v>49</v>
      </c>
      <c r="C6" s="105"/>
      <c r="D6" s="63"/>
      <c r="E6" s="281"/>
      <c r="F6" s="20">
        <v>0.3729166666666666</v>
      </c>
      <c r="G6" s="85" t="s">
        <v>127</v>
      </c>
      <c r="H6" s="56" t="s">
        <v>99</v>
      </c>
      <c r="I6" s="293"/>
      <c r="J6" s="21">
        <v>0.3451388888888889</v>
      </c>
      <c r="K6" s="295"/>
      <c r="M6" s="308"/>
      <c r="N6" s="310" t="s">
        <v>146</v>
      </c>
      <c r="O6" s="305"/>
      <c r="P6" s="314"/>
      <c r="Q6" s="11"/>
      <c r="R6"/>
      <c r="S6"/>
    </row>
    <row r="7" spans="1:19" s="10" customFormat="1" ht="13.5">
      <c r="A7" s="281" t="s">
        <v>41</v>
      </c>
      <c r="B7" s="20">
        <v>0.5736111111111112</v>
      </c>
      <c r="C7" s="104"/>
      <c r="D7" s="63"/>
      <c r="E7" s="37"/>
      <c r="F7" s="23" t="s">
        <v>32</v>
      </c>
      <c r="G7" s="19" t="s">
        <v>87</v>
      </c>
      <c r="H7" s="128" t="s">
        <v>136</v>
      </c>
      <c r="I7" s="150"/>
      <c r="J7" s="19" t="s">
        <v>184</v>
      </c>
      <c r="M7" s="308"/>
      <c r="N7" s="311"/>
      <c r="O7" s="305"/>
      <c r="P7" s="314"/>
      <c r="R7"/>
      <c r="S7"/>
    </row>
    <row r="8" spans="1:19" s="10" customFormat="1" ht="14.25" customHeight="1">
      <c r="A8" s="281"/>
      <c r="B8" s="20">
        <v>0.7194444444444444</v>
      </c>
      <c r="C8" s="104"/>
      <c r="D8" s="63"/>
      <c r="E8" s="281" t="s">
        <v>26</v>
      </c>
      <c r="F8" s="20">
        <v>0.41180555555555554</v>
      </c>
      <c r="G8" s="25"/>
      <c r="H8" s="108"/>
      <c r="I8" s="293" t="s">
        <v>53</v>
      </c>
      <c r="J8" s="24">
        <v>0.31180555555555556</v>
      </c>
      <c r="K8" s="154"/>
      <c r="L8" s="56" t="s">
        <v>99</v>
      </c>
      <c r="M8" s="308"/>
      <c r="N8" s="312"/>
      <c r="O8" s="305"/>
      <c r="P8" s="314"/>
      <c r="Q8" s="11"/>
      <c r="R8" s="4"/>
      <c r="S8" s="8"/>
    </row>
    <row r="9" spans="1:19" ht="14.25">
      <c r="A9" s="38"/>
      <c r="B9" s="26" t="s">
        <v>49</v>
      </c>
      <c r="C9" s="105"/>
      <c r="D9" s="63"/>
      <c r="E9" s="281"/>
      <c r="F9" s="20">
        <v>0.41875</v>
      </c>
      <c r="G9" s="85" t="s">
        <v>144</v>
      </c>
      <c r="H9" s="53"/>
      <c r="I9" s="293"/>
      <c r="J9" s="24">
        <v>0.37152777777777773</v>
      </c>
      <c r="K9" s="154"/>
      <c r="L9" s="57"/>
      <c r="M9" s="309"/>
      <c r="N9" s="140">
        <v>0.6666666666666666</v>
      </c>
      <c r="O9" s="279"/>
      <c r="P9" s="315"/>
      <c r="Q9" s="10"/>
      <c r="R9" s="9"/>
      <c r="S9" s="14"/>
    </row>
    <row r="10" spans="1:19" ht="14.25">
      <c r="A10" s="281" t="s">
        <v>40</v>
      </c>
      <c r="B10" s="24">
        <v>0.7291666666666666</v>
      </c>
      <c r="C10" s="106"/>
      <c r="D10" s="63"/>
      <c r="E10" s="39" t="s">
        <v>79</v>
      </c>
      <c r="F10" s="26" t="s">
        <v>142</v>
      </c>
      <c r="G10" s="109" t="s">
        <v>141</v>
      </c>
      <c r="H10" s="133" t="s">
        <v>143</v>
      </c>
      <c r="I10" s="301"/>
      <c r="J10" s="298" t="s">
        <v>54</v>
      </c>
      <c r="K10" s="19"/>
      <c r="L10" s="86">
        <v>2710</v>
      </c>
      <c r="M10" s="37"/>
      <c r="N10" s="27" t="s">
        <v>39</v>
      </c>
      <c r="O10" s="19"/>
      <c r="P10" s="48">
        <v>1880</v>
      </c>
      <c r="Q10" s="10"/>
      <c r="R10" s="9"/>
      <c r="S10" s="15"/>
    </row>
    <row r="11" spans="1:19" s="10" customFormat="1" ht="13.5" customHeight="1">
      <c r="A11" s="281"/>
      <c r="B11" s="20">
        <v>0.7326388888888888</v>
      </c>
      <c r="C11" s="104"/>
      <c r="D11" s="63"/>
      <c r="E11" s="280" t="s">
        <v>36</v>
      </c>
      <c r="F11" s="20">
        <v>0.4840277777777778</v>
      </c>
      <c r="G11" s="285" t="s">
        <v>137</v>
      </c>
      <c r="H11" s="286"/>
      <c r="I11" s="302"/>
      <c r="J11" s="299"/>
      <c r="K11" s="277" t="s">
        <v>114</v>
      </c>
      <c r="L11" s="278"/>
      <c r="M11" s="281" t="s">
        <v>1</v>
      </c>
      <c r="N11" s="22">
        <v>0.7361111111111112</v>
      </c>
      <c r="O11" s="123"/>
      <c r="P11" s="124"/>
      <c r="R11" s="7"/>
      <c r="S11" s="15"/>
    </row>
    <row r="12" spans="1:21" s="10" customFormat="1" ht="13.5" customHeight="1">
      <c r="A12" s="37"/>
      <c r="B12" s="23"/>
      <c r="C12" s="103"/>
      <c r="D12" s="63"/>
      <c r="E12" s="280"/>
      <c r="F12" s="20">
        <v>0.4861111111111111</v>
      </c>
      <c r="G12" s="287" t="s">
        <v>103</v>
      </c>
      <c r="H12" s="288"/>
      <c r="I12" s="302"/>
      <c r="J12" s="299"/>
      <c r="K12" s="305"/>
      <c r="L12" s="306"/>
      <c r="M12" s="281"/>
      <c r="N12" s="28">
        <v>0.7465277777777778</v>
      </c>
      <c r="O12" s="66"/>
      <c r="P12" s="125"/>
      <c r="R12" s="16"/>
      <c r="S12" s="16"/>
      <c r="T12" s="16"/>
      <c r="U12" s="16"/>
    </row>
    <row r="13" spans="1:21" s="10" customFormat="1" ht="14.25">
      <c r="A13" s="281" t="s">
        <v>47</v>
      </c>
      <c r="B13" s="20">
        <v>0.7423611111111111</v>
      </c>
      <c r="C13" s="107"/>
      <c r="D13" s="63"/>
      <c r="E13" s="40"/>
      <c r="F13" s="23" t="s">
        <v>70</v>
      </c>
      <c r="G13" s="19" t="s">
        <v>60</v>
      </c>
      <c r="H13" s="78"/>
      <c r="I13" s="303"/>
      <c r="J13" s="300"/>
      <c r="K13" s="305"/>
      <c r="L13" s="306"/>
      <c r="M13" s="37"/>
      <c r="N13" s="27" t="s">
        <v>38</v>
      </c>
      <c r="O13" s="19"/>
      <c r="P13" s="48">
        <v>1350</v>
      </c>
      <c r="R13" s="16"/>
      <c r="S13" s="16"/>
      <c r="T13" s="16"/>
      <c r="U13" s="16"/>
    </row>
    <row r="14" spans="1:21" s="10" customFormat="1" ht="13.5" customHeight="1">
      <c r="A14" s="281"/>
      <c r="B14" s="20">
        <v>0.7472222222222222</v>
      </c>
      <c r="C14" s="49" t="s">
        <v>101</v>
      </c>
      <c r="D14" s="63"/>
      <c r="E14" s="281" t="s">
        <v>33</v>
      </c>
      <c r="F14" s="20">
        <v>0.5243055555555556</v>
      </c>
      <c r="G14" s="117"/>
      <c r="H14" s="63"/>
      <c r="I14" s="281" t="s">
        <v>55</v>
      </c>
      <c r="J14" s="20">
        <v>0.517361111111111</v>
      </c>
      <c r="K14" s="279"/>
      <c r="L14" s="275"/>
      <c r="M14" s="281" t="s">
        <v>35</v>
      </c>
      <c r="N14" s="28">
        <v>0.7784722222222222</v>
      </c>
      <c r="O14" s="291" t="s">
        <v>93</v>
      </c>
      <c r="P14" s="50"/>
      <c r="R14" s="16"/>
      <c r="S14" s="16"/>
      <c r="T14" s="16"/>
      <c r="U14" s="16"/>
    </row>
    <row r="15" spans="1:21" s="10" customFormat="1" ht="13.5" customHeight="1">
      <c r="A15" s="39" t="s">
        <v>77</v>
      </c>
      <c r="B15" s="23" t="s">
        <v>115</v>
      </c>
      <c r="C15" s="149" t="s">
        <v>151</v>
      </c>
      <c r="D15" s="68"/>
      <c r="E15" s="281"/>
      <c r="F15" s="20">
        <v>0.5340277777777778</v>
      </c>
      <c r="G15" s="66"/>
      <c r="H15" s="75"/>
      <c r="I15" s="281"/>
      <c r="J15" s="24">
        <v>0.5305555555555556</v>
      </c>
      <c r="K15" s="18"/>
      <c r="L15" s="56" t="s">
        <v>100</v>
      </c>
      <c r="M15" s="281"/>
      <c r="N15" s="28">
        <v>0.8006944444444444</v>
      </c>
      <c r="O15" s="283"/>
      <c r="P15" s="50"/>
      <c r="R15" s="16"/>
      <c r="S15" s="16"/>
      <c r="T15" s="16"/>
      <c r="U15" s="16"/>
    </row>
    <row r="16" spans="1:16" s="10" customFormat="1" ht="14.25">
      <c r="A16" s="281" t="s">
        <v>21</v>
      </c>
      <c r="B16" s="20">
        <v>0.875</v>
      </c>
      <c r="C16" s="119"/>
      <c r="D16" s="68"/>
      <c r="E16" s="35"/>
      <c r="F16" s="23" t="s">
        <v>118</v>
      </c>
      <c r="G16" s="25"/>
      <c r="H16" s="109" t="s">
        <v>108</v>
      </c>
      <c r="I16" s="38"/>
      <c r="J16" s="26" t="s">
        <v>62</v>
      </c>
      <c r="K16" s="141"/>
      <c r="L16" s="142"/>
      <c r="M16" s="37"/>
      <c r="N16" s="27" t="s">
        <v>38</v>
      </c>
      <c r="O16" s="17"/>
      <c r="P16" s="48">
        <v>1350</v>
      </c>
    </row>
    <row r="17" spans="1:17" s="10" customFormat="1" ht="14.25" customHeight="1">
      <c r="A17" s="281"/>
      <c r="B17" s="20">
        <v>0.8868055555555556</v>
      </c>
      <c r="C17" s="107"/>
      <c r="D17" s="68"/>
      <c r="E17" s="281" t="s">
        <v>8</v>
      </c>
      <c r="F17" s="20">
        <v>0.5430555555555555</v>
      </c>
      <c r="H17" s="56" t="s">
        <v>100</v>
      </c>
      <c r="I17" s="276" t="s">
        <v>13</v>
      </c>
      <c r="J17" s="24">
        <v>0.5520833333333334</v>
      </c>
      <c r="K17" s="143"/>
      <c r="L17" s="144"/>
      <c r="M17" s="281" t="s">
        <v>1</v>
      </c>
      <c r="N17" s="22">
        <v>0.8368055555555555</v>
      </c>
      <c r="O17" s="30" t="s">
        <v>94</v>
      </c>
      <c r="P17" s="48">
        <v>340</v>
      </c>
      <c r="Q17"/>
    </row>
    <row r="18" spans="1:16" s="10" customFormat="1" ht="14.25">
      <c r="A18" s="40"/>
      <c r="B18" s="23" t="s">
        <v>116</v>
      </c>
      <c r="C18" s="72" t="s">
        <v>86</v>
      </c>
      <c r="D18" s="68"/>
      <c r="E18" s="281"/>
      <c r="F18" s="20">
        <v>0.5576388888888889</v>
      </c>
      <c r="G18" s="19"/>
      <c r="H18" s="131" t="s">
        <v>138</v>
      </c>
      <c r="I18" s="276"/>
      <c r="J18" s="20">
        <v>0.55625</v>
      </c>
      <c r="K18" s="145"/>
      <c r="L18" s="146"/>
      <c r="M18" s="281"/>
      <c r="N18" s="22">
        <v>0.9166666666666666</v>
      </c>
      <c r="O18" s="19"/>
      <c r="P18" s="49" t="s">
        <v>101</v>
      </c>
    </row>
    <row r="19" spans="1:16" s="10" customFormat="1" ht="14.25">
      <c r="A19" s="281" t="s">
        <v>25</v>
      </c>
      <c r="B19" s="20">
        <v>0.9291666666666667</v>
      </c>
      <c r="C19" s="318" t="s">
        <v>131</v>
      </c>
      <c r="D19" s="68"/>
      <c r="E19" s="39" t="s">
        <v>80</v>
      </c>
      <c r="F19" s="23" t="s">
        <v>119</v>
      </c>
      <c r="G19" s="129" t="s">
        <v>58</v>
      </c>
      <c r="H19" s="130"/>
      <c r="I19" s="39" t="s">
        <v>56</v>
      </c>
      <c r="J19" s="23" t="s">
        <v>126</v>
      </c>
      <c r="K19" s="19"/>
      <c r="L19" s="79">
        <v>770</v>
      </c>
      <c r="M19" s="38"/>
      <c r="N19" s="31" t="s">
        <v>19</v>
      </c>
      <c r="O19" s="112" t="s">
        <v>92</v>
      </c>
      <c r="P19" s="67"/>
    </row>
    <row r="20" spans="1:16" s="10" customFormat="1" ht="14.25">
      <c r="A20" s="281"/>
      <c r="B20" s="20">
        <v>0.9479166666666666</v>
      </c>
      <c r="C20" s="319"/>
      <c r="D20" s="68"/>
      <c r="E20" s="280" t="s">
        <v>9</v>
      </c>
      <c r="F20" s="20">
        <v>0.6166666666666667</v>
      </c>
      <c r="G20" s="322" t="s">
        <v>139</v>
      </c>
      <c r="H20" s="323"/>
      <c r="I20" s="276" t="s">
        <v>125</v>
      </c>
      <c r="J20" s="24">
        <v>0.5888888888888889</v>
      </c>
      <c r="K20" s="277" t="s">
        <v>133</v>
      </c>
      <c r="L20" s="278"/>
      <c r="M20" s="38"/>
      <c r="N20" s="18"/>
      <c r="O20" s="148" t="s">
        <v>150</v>
      </c>
      <c r="P20" s="113"/>
    </row>
    <row r="21" spans="1:16" s="10" customFormat="1" ht="15" thickBot="1">
      <c r="A21" s="38"/>
      <c r="B21" s="23" t="s">
        <v>61</v>
      </c>
      <c r="C21" s="72"/>
      <c r="D21" s="68"/>
      <c r="E21" s="280"/>
      <c r="F21" s="20">
        <v>0.6590277777777778</v>
      </c>
      <c r="G21" s="324"/>
      <c r="H21" s="325"/>
      <c r="I21" s="276"/>
      <c r="J21" s="20">
        <v>0.6361111111111112</v>
      </c>
      <c r="K21" s="279"/>
      <c r="L21" s="275"/>
      <c r="M21" s="100"/>
      <c r="N21" s="101"/>
      <c r="O21" s="101"/>
      <c r="P21" s="127"/>
    </row>
    <row r="22" spans="1:16" s="10" customFormat="1" ht="15" thickBot="1">
      <c r="A22" s="64"/>
      <c r="B22" s="97" t="s">
        <v>69</v>
      </c>
      <c r="C22" s="73"/>
      <c r="D22" s="63"/>
      <c r="E22" s="35"/>
      <c r="F22" s="23" t="s">
        <v>120</v>
      </c>
      <c r="G22" s="118"/>
      <c r="H22" s="116"/>
      <c r="I22" s="37"/>
      <c r="J22" s="23" t="s">
        <v>106</v>
      </c>
      <c r="K22" s="85" t="s">
        <v>104</v>
      </c>
      <c r="L22" s="79">
        <v>2550</v>
      </c>
      <c r="M22" s="54" t="s">
        <v>23</v>
      </c>
      <c r="N22" s="55">
        <v>38167</v>
      </c>
      <c r="O22" s="289" t="s">
        <v>24</v>
      </c>
      <c r="P22" s="290"/>
    </row>
    <row r="23" spans="1:16" s="10" customFormat="1" ht="14.25">
      <c r="A23" s="74"/>
      <c r="B23" s="65"/>
      <c r="C23" s="67"/>
      <c r="D23" s="63"/>
      <c r="E23" s="281" t="s">
        <v>8</v>
      </c>
      <c r="F23" s="20">
        <v>0.7180555555555556</v>
      </c>
      <c r="G23" s="118"/>
      <c r="H23" s="116"/>
      <c r="I23" s="280" t="s">
        <v>14</v>
      </c>
      <c r="J23" s="20">
        <v>0.7319444444444444</v>
      </c>
      <c r="K23" s="112"/>
      <c r="L23" s="65"/>
      <c r="M23" s="282" t="s">
        <v>0</v>
      </c>
      <c r="N23" s="51">
        <v>0.25</v>
      </c>
      <c r="O23" s="126"/>
      <c r="P23" s="53"/>
    </row>
    <row r="24" spans="1:16" s="10" customFormat="1" ht="14.25">
      <c r="A24" s="93" t="s">
        <v>89</v>
      </c>
      <c r="B24" s="82"/>
      <c r="C24" s="76">
        <v>35700</v>
      </c>
      <c r="D24" s="63"/>
      <c r="E24" s="281"/>
      <c r="F24" s="20">
        <v>0.7208333333333333</v>
      </c>
      <c r="G24" s="66"/>
      <c r="H24" s="116"/>
      <c r="I24" s="280"/>
      <c r="J24" s="24">
        <v>0.7361111111111112</v>
      </c>
      <c r="K24" s="66"/>
      <c r="L24" s="58"/>
      <c r="M24" s="281"/>
      <c r="N24" s="24">
        <v>0.2916666666666667</v>
      </c>
      <c r="O24" s="26"/>
      <c r="P24" s="49" t="s">
        <v>99</v>
      </c>
    </row>
    <row r="25" spans="1:16" s="10" customFormat="1" ht="14.25">
      <c r="A25" s="40" t="s">
        <v>37</v>
      </c>
      <c r="B25" s="83"/>
      <c r="C25" s="76">
        <v>200</v>
      </c>
      <c r="D25" s="63"/>
      <c r="E25" s="35"/>
      <c r="F25" s="23" t="s">
        <v>121</v>
      </c>
      <c r="G25" s="25"/>
      <c r="H25" s="109" t="s">
        <v>108</v>
      </c>
      <c r="I25" s="37"/>
      <c r="J25" s="26" t="s">
        <v>63</v>
      </c>
      <c r="K25" s="19" t="s">
        <v>59</v>
      </c>
      <c r="L25" s="114"/>
      <c r="M25" s="37"/>
      <c r="N25" s="26" t="s">
        <v>64</v>
      </c>
      <c r="O25" s="23"/>
      <c r="P25" s="36" t="s">
        <v>95</v>
      </c>
    </row>
    <row r="26" spans="1:16" s="10" customFormat="1" ht="14.25">
      <c r="A26" s="40" t="s">
        <v>54</v>
      </c>
      <c r="B26" s="83"/>
      <c r="C26" s="76">
        <v>2710</v>
      </c>
      <c r="D26" s="63"/>
      <c r="E26" s="281" t="s">
        <v>34</v>
      </c>
      <c r="F26" s="20">
        <v>0.7291666666666666</v>
      </c>
      <c r="G26" s="112"/>
      <c r="H26" s="63"/>
      <c r="I26" s="276" t="s">
        <v>16</v>
      </c>
      <c r="J26" s="24">
        <v>0.7576388888888889</v>
      </c>
      <c r="K26" s="112"/>
      <c r="L26" s="56" t="s">
        <v>101</v>
      </c>
      <c r="M26" s="276" t="s">
        <v>20</v>
      </c>
      <c r="N26" s="20">
        <v>0.42430555555555555</v>
      </c>
      <c r="O26" s="117"/>
      <c r="P26" s="67"/>
    </row>
    <row r="27" spans="1:16" s="10" customFormat="1" ht="14.25">
      <c r="A27" s="40" t="s">
        <v>56</v>
      </c>
      <c r="B27" s="83"/>
      <c r="C27" s="76">
        <f>770+2550</f>
        <v>3320</v>
      </c>
      <c r="D27" s="63"/>
      <c r="E27" s="281"/>
      <c r="F27" s="20">
        <v>0.75</v>
      </c>
      <c r="G27" s="66"/>
      <c r="H27" s="75"/>
      <c r="I27" s="276"/>
      <c r="J27" s="24">
        <v>0.775</v>
      </c>
      <c r="K27" s="66"/>
      <c r="L27" s="58"/>
      <c r="M27" s="276"/>
      <c r="N27" s="24">
        <v>0.4444444444444444</v>
      </c>
      <c r="O27" s="122"/>
      <c r="P27" s="75"/>
    </row>
    <row r="28" spans="1:16" s="10" customFormat="1" ht="14.25">
      <c r="A28" s="40" t="s">
        <v>39</v>
      </c>
      <c r="B28" s="83"/>
      <c r="C28" s="76">
        <f>1880+1880</f>
        <v>3760</v>
      </c>
      <c r="D28" s="63"/>
      <c r="E28" s="35"/>
      <c r="F28" s="32" t="s">
        <v>52</v>
      </c>
      <c r="G28" s="25"/>
      <c r="H28" s="79">
        <v>200</v>
      </c>
      <c r="I28" s="39" t="s">
        <v>82</v>
      </c>
      <c r="J28" s="26" t="s">
        <v>107</v>
      </c>
      <c r="K28" s="19" t="s">
        <v>60</v>
      </c>
      <c r="L28" s="114"/>
      <c r="M28" s="38"/>
      <c r="N28" s="26" t="s">
        <v>71</v>
      </c>
      <c r="O28" s="26"/>
      <c r="P28" s="36" t="s">
        <v>96</v>
      </c>
    </row>
    <row r="29" spans="1:16" s="10" customFormat="1" ht="14.25">
      <c r="A29" s="40" t="s">
        <v>46</v>
      </c>
      <c r="B29" s="83"/>
      <c r="C29" s="76">
        <v>3000</v>
      </c>
      <c r="D29" s="63"/>
      <c r="E29" s="280" t="s">
        <v>5</v>
      </c>
      <c r="F29" s="20">
        <v>0.7576388888888889</v>
      </c>
      <c r="G29" s="132" t="s">
        <v>140</v>
      </c>
      <c r="I29" s="280" t="s">
        <v>36</v>
      </c>
      <c r="J29" s="24">
        <v>0.8555555555555556</v>
      </c>
      <c r="K29" s="85" t="s">
        <v>127</v>
      </c>
      <c r="L29" s="114"/>
      <c r="M29" s="281" t="s">
        <v>31</v>
      </c>
      <c r="N29" s="20">
        <v>0.47152777777777777</v>
      </c>
      <c r="O29" s="23"/>
      <c r="P29" s="36"/>
    </row>
    <row r="30" spans="1:16" s="10" customFormat="1" ht="14.25">
      <c r="A30" s="40" t="s">
        <v>38</v>
      </c>
      <c r="B30" s="83"/>
      <c r="C30" s="76">
        <f>2700*0.9</f>
        <v>2430</v>
      </c>
      <c r="D30" s="63"/>
      <c r="E30" s="280"/>
      <c r="F30" s="24">
        <v>0.80625</v>
      </c>
      <c r="G30" s="33" t="s">
        <v>57</v>
      </c>
      <c r="H30" s="79">
        <v>340</v>
      </c>
      <c r="I30" s="280"/>
      <c r="J30" s="21">
        <v>0.8590277777777778</v>
      </c>
      <c r="K30" s="112"/>
      <c r="L30" s="58"/>
      <c r="M30" s="281"/>
      <c r="N30" s="20">
        <v>0.4791666666666667</v>
      </c>
      <c r="O30" s="23"/>
      <c r="P30" s="49" t="s">
        <v>100</v>
      </c>
    </row>
    <row r="31" spans="1:16" s="10" customFormat="1" ht="14.25">
      <c r="A31" s="41" t="s">
        <v>42</v>
      </c>
      <c r="B31" s="83"/>
      <c r="C31" s="76">
        <f>200+120+155+220</f>
        <v>695</v>
      </c>
      <c r="D31" s="63"/>
      <c r="E31" s="35"/>
      <c r="F31" s="26" t="s">
        <v>122</v>
      </c>
      <c r="G31" s="316" t="s">
        <v>130</v>
      </c>
      <c r="H31" s="317"/>
      <c r="I31" s="37"/>
      <c r="J31" s="19" t="s">
        <v>75</v>
      </c>
      <c r="K31" s="114"/>
      <c r="L31" s="58"/>
      <c r="M31" s="39" t="s">
        <v>85</v>
      </c>
      <c r="N31" s="24" t="s">
        <v>72</v>
      </c>
      <c r="O31" s="29" t="s">
        <v>134</v>
      </c>
      <c r="P31" s="36"/>
    </row>
    <row r="32" spans="1:16" s="10" customFormat="1" ht="14.25">
      <c r="A32" s="41" t="s">
        <v>102</v>
      </c>
      <c r="B32" s="83"/>
      <c r="C32" s="76">
        <f>300+473+74+140+920</f>
        <v>1907</v>
      </c>
      <c r="D32" s="63"/>
      <c r="E32" s="281" t="s">
        <v>4</v>
      </c>
      <c r="F32" s="24">
        <v>0.8701388888888889</v>
      </c>
      <c r="G32" s="115"/>
      <c r="H32" s="67"/>
      <c r="I32" s="281" t="s">
        <v>33</v>
      </c>
      <c r="J32" s="21">
        <v>0.9</v>
      </c>
      <c r="K32" s="114"/>
      <c r="L32" s="58"/>
      <c r="M32" s="280" t="s">
        <v>30</v>
      </c>
      <c r="N32" s="24">
        <v>0.525</v>
      </c>
      <c r="O32" s="29" t="s">
        <v>149</v>
      </c>
      <c r="P32" s="36"/>
    </row>
    <row r="33" spans="1:16" s="10" customFormat="1" ht="14.25">
      <c r="A33" s="41" t="s">
        <v>148</v>
      </c>
      <c r="C33" s="76">
        <v>3500</v>
      </c>
      <c r="D33" s="63"/>
      <c r="E33" s="281"/>
      <c r="F33" s="20">
        <v>0.8770833333333333</v>
      </c>
      <c r="G33" s="114"/>
      <c r="H33" s="63"/>
      <c r="I33" s="281"/>
      <c r="J33" s="21">
        <v>0.9020833333333332</v>
      </c>
      <c r="K33" s="66"/>
      <c r="L33" s="135"/>
      <c r="M33" s="280"/>
      <c r="N33" s="20">
        <v>0.5472222222222222</v>
      </c>
      <c r="O33" s="117"/>
      <c r="P33" s="67"/>
    </row>
    <row r="34" spans="1:16" s="10" customFormat="1" ht="14.25">
      <c r="A34" s="41" t="s">
        <v>44</v>
      </c>
      <c r="B34" s="83"/>
      <c r="C34" s="76">
        <f>680+105+157+680+120+950+900</f>
        <v>3592</v>
      </c>
      <c r="D34" s="63"/>
      <c r="E34" s="39" t="s">
        <v>81</v>
      </c>
      <c r="F34" s="23" t="s">
        <v>123</v>
      </c>
      <c r="G34" s="66"/>
      <c r="H34" s="75"/>
      <c r="I34" s="37"/>
      <c r="J34" s="19" t="s">
        <v>76</v>
      </c>
      <c r="K34" s="19" t="s">
        <v>90</v>
      </c>
      <c r="L34" s="57"/>
      <c r="M34" s="40"/>
      <c r="N34" s="26" t="s">
        <v>73</v>
      </c>
      <c r="O34" s="118"/>
      <c r="P34" s="63"/>
    </row>
    <row r="35" spans="1:16" s="10" customFormat="1" ht="14.25">
      <c r="A35" s="42" t="s">
        <v>45</v>
      </c>
      <c r="B35" s="83"/>
      <c r="C35" s="76">
        <f>370+500</f>
        <v>870</v>
      </c>
      <c r="D35" s="63"/>
      <c r="E35" s="281" t="s">
        <v>74</v>
      </c>
      <c r="F35" s="20">
        <v>0.9069444444444444</v>
      </c>
      <c r="G35" s="19"/>
      <c r="H35" s="56" t="s">
        <v>101</v>
      </c>
      <c r="I35" s="281" t="s">
        <v>74</v>
      </c>
      <c r="J35" s="21">
        <v>0.9430555555555555</v>
      </c>
      <c r="K35" s="112"/>
      <c r="L35" s="67"/>
      <c r="M35" s="281" t="s">
        <v>31</v>
      </c>
      <c r="N35" s="34">
        <v>0.5930555555555556</v>
      </c>
      <c r="O35" s="118"/>
      <c r="P35" s="63"/>
    </row>
    <row r="36" spans="1:16" s="10" customFormat="1" ht="14.25">
      <c r="A36" s="42" t="s">
        <v>187</v>
      </c>
      <c r="C36" s="76">
        <f>1370+1700</f>
        <v>3070</v>
      </c>
      <c r="D36" s="63"/>
      <c r="E36" s="281"/>
      <c r="F36" s="20">
        <v>0.9583333333333334</v>
      </c>
      <c r="G36" s="85" t="s">
        <v>127</v>
      </c>
      <c r="H36" s="57"/>
      <c r="I36" s="281"/>
      <c r="J36" s="21">
        <v>0.9597222222222223</v>
      </c>
      <c r="K36" s="66"/>
      <c r="L36" s="75"/>
      <c r="M36" s="281"/>
      <c r="N36" s="24">
        <v>0.5972222222222222</v>
      </c>
      <c r="O36" s="121"/>
      <c r="P36" s="75"/>
    </row>
    <row r="37" spans="1:16" s="10" customFormat="1" ht="13.5" customHeight="1">
      <c r="A37" s="42" t="s">
        <v>188</v>
      </c>
      <c r="C37" s="76">
        <v>800</v>
      </c>
      <c r="D37" s="63"/>
      <c r="E37" s="37"/>
      <c r="F37" s="23" t="s">
        <v>124</v>
      </c>
      <c r="G37" s="19" t="s">
        <v>88</v>
      </c>
      <c r="H37" s="57"/>
      <c r="I37" s="39" t="s">
        <v>84</v>
      </c>
      <c r="J37" s="110" t="s">
        <v>19</v>
      </c>
      <c r="K37" s="111" t="s">
        <v>91</v>
      </c>
      <c r="L37" s="65"/>
      <c r="M37" s="37"/>
      <c r="N37" s="26" t="s">
        <v>65</v>
      </c>
      <c r="O37" s="23"/>
      <c r="P37" s="36" t="s">
        <v>97</v>
      </c>
    </row>
    <row r="38" spans="1:16" s="10" customFormat="1" ht="15" thickBot="1">
      <c r="A38" s="43" t="s">
        <v>27</v>
      </c>
      <c r="B38" s="84"/>
      <c r="C38" s="77">
        <f>SUM(C24:C37)</f>
        <v>65554</v>
      </c>
      <c r="D38" s="69"/>
      <c r="E38" s="62"/>
      <c r="F38" s="44"/>
      <c r="G38" s="44"/>
      <c r="H38" s="99"/>
      <c r="I38" s="100"/>
      <c r="J38" s="101"/>
      <c r="K38" s="147" t="s">
        <v>150</v>
      </c>
      <c r="L38" s="81"/>
      <c r="M38" s="276" t="s">
        <v>21</v>
      </c>
      <c r="N38" s="24">
        <v>0.6965277777777777</v>
      </c>
      <c r="O38" s="117"/>
      <c r="P38" s="67"/>
    </row>
    <row r="39" spans="1:16" ht="13.5" customHeight="1">
      <c r="A39" s="87"/>
      <c r="B39" s="88"/>
      <c r="C39" s="88"/>
      <c r="D39" s="88"/>
      <c r="E39" s="88"/>
      <c r="F39" s="88"/>
      <c r="G39" s="88"/>
      <c r="H39" s="98"/>
      <c r="I39" s="92"/>
      <c r="J39" s="88"/>
      <c r="K39" s="88"/>
      <c r="L39" s="88"/>
      <c r="M39" s="276"/>
      <c r="N39" s="24">
        <v>0.7048611111111112</v>
      </c>
      <c r="O39" s="121"/>
      <c r="P39" s="75"/>
    </row>
    <row r="40" spans="1:16" ht="13.5" customHeight="1">
      <c r="A40" s="87"/>
      <c r="B40" s="88"/>
      <c r="C40" s="88"/>
      <c r="D40" s="88"/>
      <c r="E40" s="88"/>
      <c r="F40" s="88"/>
      <c r="G40" s="88"/>
      <c r="H40" s="89"/>
      <c r="I40" s="88"/>
      <c r="J40" s="88"/>
      <c r="K40" s="88"/>
      <c r="L40" s="88"/>
      <c r="M40" s="37"/>
      <c r="N40" s="26" t="s">
        <v>66</v>
      </c>
      <c r="O40" s="23"/>
      <c r="P40" s="36" t="s">
        <v>98</v>
      </c>
    </row>
    <row r="41" spans="1:16" ht="13.5" customHeight="1" thickBot="1">
      <c r="A41" s="96" t="s">
        <v>67</v>
      </c>
      <c r="B41" s="94">
        <v>0.15763888888888888</v>
      </c>
      <c r="C41" s="81" t="s">
        <v>68</v>
      </c>
      <c r="D41" s="284">
        <v>0.8097222222222222</v>
      </c>
      <c r="E41" s="284"/>
      <c r="F41" s="90"/>
      <c r="G41" s="90"/>
      <c r="H41" s="91"/>
      <c r="I41" s="90"/>
      <c r="J41" s="90"/>
      <c r="K41" s="90"/>
      <c r="L41" s="90"/>
      <c r="M41" s="139" t="s">
        <v>22</v>
      </c>
      <c r="N41" s="45">
        <v>0.8388888888888889</v>
      </c>
      <c r="O41" s="46"/>
      <c r="P41" s="47"/>
    </row>
    <row r="42" ht="13.5">
      <c r="H42" s="12"/>
    </row>
    <row r="43" spans="5:8" ht="13.5">
      <c r="E43" s="6"/>
      <c r="F43" s="2"/>
      <c r="G43" s="4"/>
      <c r="H43" s="2"/>
    </row>
    <row r="44" spans="5:8" ht="13.5">
      <c r="E44" s="1"/>
      <c r="F44" s="2"/>
      <c r="G44" s="3"/>
      <c r="H44" s="2"/>
    </row>
    <row r="45" spans="5:8" ht="13.5">
      <c r="E45" s="1"/>
      <c r="F45" s="2"/>
      <c r="G45" s="4"/>
      <c r="H45" s="2"/>
    </row>
  </sheetData>
  <mergeCells count="58">
    <mergeCell ref="G31:H31"/>
    <mergeCell ref="C19:C20"/>
    <mergeCell ref="G1:H1"/>
    <mergeCell ref="G20:H21"/>
    <mergeCell ref="G5:H5"/>
    <mergeCell ref="E20:E21"/>
    <mergeCell ref="E23:E24"/>
    <mergeCell ref="E2:E3"/>
    <mergeCell ref="E5:E6"/>
    <mergeCell ref="A19:A20"/>
    <mergeCell ref="K1:L1"/>
    <mergeCell ref="O1:P1"/>
    <mergeCell ref="J10:J13"/>
    <mergeCell ref="I10:I13"/>
    <mergeCell ref="M2:M3"/>
    <mergeCell ref="K11:L14"/>
    <mergeCell ref="M5:M9"/>
    <mergeCell ref="N6:N8"/>
    <mergeCell ref="O5:P9"/>
    <mergeCell ref="M38:M39"/>
    <mergeCell ref="M29:M30"/>
    <mergeCell ref="M32:M33"/>
    <mergeCell ref="M35:M36"/>
    <mergeCell ref="E35:E36"/>
    <mergeCell ref="E32:E33"/>
    <mergeCell ref="E29:E30"/>
    <mergeCell ref="E26:E27"/>
    <mergeCell ref="A7:A8"/>
    <mergeCell ref="A10:A11"/>
    <mergeCell ref="E17:E18"/>
    <mergeCell ref="E8:E9"/>
    <mergeCell ref="E11:E12"/>
    <mergeCell ref="E14:E15"/>
    <mergeCell ref="A13:A14"/>
    <mergeCell ref="A16:A17"/>
    <mergeCell ref="I2:I3"/>
    <mergeCell ref="I8:I9"/>
    <mergeCell ref="M14:M15"/>
    <mergeCell ref="M11:M12"/>
    <mergeCell ref="I14:I15"/>
    <mergeCell ref="I5:I6"/>
    <mergeCell ref="K5:K6"/>
    <mergeCell ref="K20:L21"/>
    <mergeCell ref="I35:I36"/>
    <mergeCell ref="I17:I18"/>
    <mergeCell ref="I26:I27"/>
    <mergeCell ref="I23:I24"/>
    <mergeCell ref="I20:I21"/>
    <mergeCell ref="D41:E41"/>
    <mergeCell ref="G11:H11"/>
    <mergeCell ref="G12:H12"/>
    <mergeCell ref="O22:P22"/>
    <mergeCell ref="O14:O15"/>
    <mergeCell ref="I29:I30"/>
    <mergeCell ref="I32:I33"/>
    <mergeCell ref="M17:M18"/>
    <mergeCell ref="M23:M24"/>
    <mergeCell ref="M26:M27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V45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9.75390625" style="0" customWidth="1"/>
    <col min="4" max="5" width="8.375" style="0" customWidth="1"/>
    <col min="6" max="6" width="6.875" style="0" customWidth="1"/>
    <col min="7" max="7" width="7.00390625" style="0" customWidth="1"/>
    <col min="8" max="8" width="9.625" style="0" bestFit="1" customWidth="1"/>
    <col min="9" max="9" width="4.75390625" style="0" customWidth="1"/>
    <col min="10" max="10" width="7.50390625" style="0" customWidth="1"/>
    <col min="11" max="11" width="9.625" style="0" bestFit="1" customWidth="1"/>
    <col min="12" max="12" width="8.00390625" style="0" bestFit="1" customWidth="1"/>
    <col min="13" max="13" width="8.50390625" style="0" customWidth="1"/>
    <col min="14" max="15" width="7.25390625" style="0" customWidth="1"/>
    <col min="17" max="17" width="9.125" style="0" bestFit="1" customWidth="1"/>
    <col min="18" max="18" width="7.625" style="0" customWidth="1"/>
    <col min="21" max="21" width="7.625" style="0" customWidth="1"/>
    <col min="22" max="22" width="2.50390625" style="0" customWidth="1"/>
    <col min="23" max="23" width="3.50390625" style="0" customWidth="1"/>
  </cols>
  <sheetData>
    <row r="1" spans="1:21" ht="14.25" thickBot="1">
      <c r="A1" s="54" t="s">
        <v>111</v>
      </c>
      <c r="B1" s="55">
        <v>38234</v>
      </c>
      <c r="C1" s="177" t="s">
        <v>7</v>
      </c>
      <c r="D1" s="54" t="s">
        <v>2</v>
      </c>
      <c r="E1" s="55">
        <v>38235</v>
      </c>
      <c r="F1" s="162" t="s">
        <v>12</v>
      </c>
      <c r="G1" s="60" t="s">
        <v>3</v>
      </c>
      <c r="H1" s="55">
        <v>38236</v>
      </c>
      <c r="I1" s="59" t="s">
        <v>17</v>
      </c>
      <c r="J1" s="222"/>
      <c r="K1" s="223"/>
      <c r="L1" s="224"/>
      <c r="M1" s="54" t="s">
        <v>11</v>
      </c>
      <c r="N1" s="55">
        <v>38237</v>
      </c>
      <c r="O1" s="163" t="s">
        <v>24</v>
      </c>
      <c r="P1" s="60" t="s">
        <v>18</v>
      </c>
      <c r="Q1" s="55">
        <v>38238</v>
      </c>
      <c r="R1" s="59" t="s">
        <v>207</v>
      </c>
      <c r="S1" s="54" t="s">
        <v>23</v>
      </c>
      <c r="T1" s="55">
        <v>38239</v>
      </c>
      <c r="U1" s="163" t="s">
        <v>220</v>
      </c>
    </row>
    <row r="2" spans="1:22" s="10" customFormat="1" ht="13.5">
      <c r="A2" s="282" t="s">
        <v>41</v>
      </c>
      <c r="B2" s="51"/>
      <c r="C2" s="102"/>
      <c r="D2" s="330" t="s">
        <v>113</v>
      </c>
      <c r="E2" s="201">
        <v>0.28680555555555554</v>
      </c>
      <c r="F2" s="134" t="s">
        <v>290</v>
      </c>
      <c r="G2" s="336" t="s">
        <v>256</v>
      </c>
      <c r="H2" s="265"/>
      <c r="I2" s="120"/>
      <c r="J2" s="345" t="s">
        <v>180</v>
      </c>
      <c r="K2" s="254">
        <v>0.7194444444444444</v>
      </c>
      <c r="L2" s="266"/>
      <c r="M2" s="345" t="s">
        <v>189</v>
      </c>
      <c r="N2" s="201"/>
      <c r="O2" s="102"/>
      <c r="P2" s="342" t="s">
        <v>206</v>
      </c>
      <c r="Q2" s="201"/>
      <c r="R2" s="102"/>
      <c r="S2" s="336" t="s">
        <v>163</v>
      </c>
      <c r="T2" s="201"/>
      <c r="U2" s="102"/>
      <c r="V2" s="11"/>
    </row>
    <row r="3" spans="1:21" s="10" customFormat="1" ht="13.5">
      <c r="A3" s="281"/>
      <c r="B3" s="24">
        <v>0.9548611111111112</v>
      </c>
      <c r="C3" s="103" t="s">
        <v>333</v>
      </c>
      <c r="D3" s="281"/>
      <c r="E3" s="189">
        <v>0.2902777777777778</v>
      </c>
      <c r="F3" s="88" t="s">
        <v>288</v>
      </c>
      <c r="G3" s="334"/>
      <c r="H3" s="192">
        <v>0.2576388888888889</v>
      </c>
      <c r="I3" s="114" t="s">
        <v>340</v>
      </c>
      <c r="J3" s="337"/>
      <c r="K3" s="198">
        <v>0.7222222222222222</v>
      </c>
      <c r="L3" s="231"/>
      <c r="M3" s="337"/>
      <c r="N3" s="189">
        <v>0.2513888888888889</v>
      </c>
      <c r="O3" s="108" t="s">
        <v>364</v>
      </c>
      <c r="P3" s="338"/>
      <c r="Q3" s="189">
        <v>0.3020833333333333</v>
      </c>
      <c r="R3" s="108"/>
      <c r="S3" s="334"/>
      <c r="T3" s="189">
        <v>0.2590277777777778</v>
      </c>
      <c r="U3" s="229" t="s">
        <v>99</v>
      </c>
    </row>
    <row r="4" spans="1:21" s="10" customFormat="1" ht="13.5">
      <c r="A4" s="38"/>
      <c r="B4" s="26" t="s">
        <v>335</v>
      </c>
      <c r="C4" s="104"/>
      <c r="D4" s="178"/>
      <c r="E4" s="18" t="s">
        <v>305</v>
      </c>
      <c r="F4" s="168"/>
      <c r="G4" s="191" t="s">
        <v>169</v>
      </c>
      <c r="H4" s="176" t="s">
        <v>167</v>
      </c>
      <c r="I4" s="118"/>
      <c r="J4" s="191" t="s">
        <v>263</v>
      </c>
      <c r="K4" s="176" t="s">
        <v>325</v>
      </c>
      <c r="L4" s="231"/>
      <c r="M4" s="187" t="s">
        <v>193</v>
      </c>
      <c r="N4" s="186" t="s">
        <v>190</v>
      </c>
      <c r="O4" s="103"/>
      <c r="P4" s="210" t="s">
        <v>208</v>
      </c>
      <c r="Q4" s="186" t="s">
        <v>249</v>
      </c>
      <c r="R4" s="103"/>
      <c r="S4" s="190"/>
      <c r="T4" s="186" t="s">
        <v>221</v>
      </c>
      <c r="U4" s="103"/>
    </row>
    <row r="5" spans="1:21" s="10" customFormat="1" ht="13.5">
      <c r="A5" s="281" t="s">
        <v>40</v>
      </c>
      <c r="B5" s="24">
        <v>0.9652777777777778</v>
      </c>
      <c r="C5" s="104" t="s">
        <v>334</v>
      </c>
      <c r="D5" s="332" t="s">
        <v>112</v>
      </c>
      <c r="E5" s="156">
        <v>0.31527777777777777</v>
      </c>
      <c r="F5" s="114" t="s">
        <v>285</v>
      </c>
      <c r="G5" s="334" t="s">
        <v>168</v>
      </c>
      <c r="H5" s="192">
        <v>0.30972222222222223</v>
      </c>
      <c r="I5" s="114"/>
      <c r="J5" s="334" t="s">
        <v>178</v>
      </c>
      <c r="K5" s="198">
        <v>0.7375</v>
      </c>
      <c r="L5" s="231" t="s">
        <v>326</v>
      </c>
      <c r="M5" s="334" t="s">
        <v>153</v>
      </c>
      <c r="N5" s="189">
        <v>0.34722222222222227</v>
      </c>
      <c r="O5" s="108"/>
      <c r="P5" s="338" t="s">
        <v>209</v>
      </c>
      <c r="Q5" s="189">
        <v>0.33055555555555555</v>
      </c>
      <c r="R5" s="108"/>
      <c r="S5" s="337" t="s">
        <v>225</v>
      </c>
      <c r="T5" s="189">
        <v>0.3215277777777778</v>
      </c>
      <c r="U5" s="108"/>
    </row>
    <row r="6" spans="1:21" s="10" customFormat="1" ht="14.25" thickBot="1">
      <c r="A6" s="281"/>
      <c r="B6" s="20">
        <v>0.9694444444444444</v>
      </c>
      <c r="C6" s="233" t="s">
        <v>332</v>
      </c>
      <c r="D6" s="332"/>
      <c r="E6" s="156">
        <v>0.3194444444444445</v>
      </c>
      <c r="F6" s="114" t="s">
        <v>321</v>
      </c>
      <c r="G6" s="335"/>
      <c r="H6" s="192">
        <v>0.3159722222222222</v>
      </c>
      <c r="I6" s="170" t="s">
        <v>99</v>
      </c>
      <c r="J6" s="335"/>
      <c r="K6" s="198">
        <v>0.7423611111111111</v>
      </c>
      <c r="L6" s="231" t="s">
        <v>327</v>
      </c>
      <c r="M6" s="335"/>
      <c r="N6" s="192">
        <v>0.34861111111111115</v>
      </c>
      <c r="O6" s="229"/>
      <c r="P6" s="339"/>
      <c r="Q6" s="192">
        <v>0.3673611111111111</v>
      </c>
      <c r="R6" s="229"/>
      <c r="S6" s="337"/>
      <c r="T6" s="192">
        <v>0.33125</v>
      </c>
      <c r="U6" s="108"/>
    </row>
    <row r="7" spans="1:21" s="10" customFormat="1" ht="14.25" thickBot="1">
      <c r="A7" s="37"/>
      <c r="B7" s="19" t="s">
        <v>330</v>
      </c>
      <c r="C7" s="211" t="s">
        <v>287</v>
      </c>
      <c r="D7" s="178"/>
      <c r="E7" s="18" t="s">
        <v>292</v>
      </c>
      <c r="F7" s="262"/>
      <c r="G7" s="219"/>
      <c r="H7" s="19" t="s">
        <v>170</v>
      </c>
      <c r="I7" s="221"/>
      <c r="J7" s="200"/>
      <c r="K7" s="19" t="s">
        <v>328</v>
      </c>
      <c r="L7" s="231"/>
      <c r="M7" s="202"/>
      <c r="N7" s="19" t="s">
        <v>191</v>
      </c>
      <c r="O7" s="108"/>
      <c r="P7" s="213"/>
      <c r="Q7" s="19" t="s">
        <v>105</v>
      </c>
      <c r="R7" s="108"/>
      <c r="S7" s="187" t="s">
        <v>223</v>
      </c>
      <c r="T7" s="176" t="s">
        <v>222</v>
      </c>
      <c r="U7" s="108"/>
    </row>
    <row r="8" spans="1:21" s="10" customFormat="1" ht="13.5">
      <c r="A8" s="281" t="s">
        <v>47</v>
      </c>
      <c r="B8" s="21">
        <v>0.9833333333333334</v>
      </c>
      <c r="C8" s="104" t="s">
        <v>331</v>
      </c>
      <c r="D8" s="354" t="s">
        <v>286</v>
      </c>
      <c r="E8" s="156">
        <v>0.3340277777777778</v>
      </c>
      <c r="F8" s="263" t="s">
        <v>308</v>
      </c>
      <c r="G8" s="336" t="s">
        <v>257</v>
      </c>
      <c r="H8" s="192">
        <v>0.34930555555555554</v>
      </c>
      <c r="I8" s="193" t="s">
        <v>288</v>
      </c>
      <c r="J8" s="336" t="s">
        <v>259</v>
      </c>
      <c r="K8" s="198">
        <v>0.7479166666666667</v>
      </c>
      <c r="L8" s="231" t="s">
        <v>347</v>
      </c>
      <c r="M8" s="336" t="s">
        <v>192</v>
      </c>
      <c r="N8" s="192">
        <v>0.3729166666666666</v>
      </c>
      <c r="O8" s="104"/>
      <c r="P8" s="343" t="s">
        <v>206</v>
      </c>
      <c r="Q8" s="192">
        <v>0.3958333333333333</v>
      </c>
      <c r="R8" s="104"/>
      <c r="S8" s="334" t="s">
        <v>224</v>
      </c>
      <c r="T8" s="192">
        <v>0.3909722222222222</v>
      </c>
      <c r="U8" s="104" t="s">
        <v>343</v>
      </c>
    </row>
    <row r="9" spans="1:21" ht="14.25" thickBot="1">
      <c r="A9" s="281"/>
      <c r="B9" s="156">
        <v>0.9881944444444444</v>
      </c>
      <c r="C9" s="161" t="s">
        <v>293</v>
      </c>
      <c r="D9" s="354"/>
      <c r="E9" s="156">
        <v>0.3444444444444445</v>
      </c>
      <c r="F9" s="263" t="s">
        <v>289</v>
      </c>
      <c r="G9" s="334"/>
      <c r="H9" s="189">
        <v>0.3548611111111111</v>
      </c>
      <c r="I9" s="193" t="s">
        <v>340</v>
      </c>
      <c r="J9" s="334"/>
      <c r="K9" s="198">
        <v>0.7583333333333333</v>
      </c>
      <c r="L9" s="231" t="s">
        <v>283</v>
      </c>
      <c r="M9" s="334"/>
      <c r="N9" s="189">
        <v>0.3847222222222222</v>
      </c>
      <c r="O9" s="104" t="s">
        <v>362</v>
      </c>
      <c r="P9" s="366"/>
      <c r="Q9" s="189">
        <v>0.41944444444444445</v>
      </c>
      <c r="R9" s="104"/>
      <c r="S9" s="335"/>
      <c r="T9" s="189">
        <v>0.39166666666666666</v>
      </c>
      <c r="U9" s="104" t="s">
        <v>337</v>
      </c>
    </row>
    <row r="10" spans="1:21" ht="14.25" thickBot="1">
      <c r="A10" s="87"/>
      <c r="B10" s="23" t="s">
        <v>152</v>
      </c>
      <c r="C10" s="255"/>
      <c r="D10" s="64"/>
      <c r="E10" s="19" t="s">
        <v>295</v>
      </c>
      <c r="F10" s="114"/>
      <c r="G10" s="191" t="s">
        <v>172</v>
      </c>
      <c r="H10" s="186" t="s">
        <v>311</v>
      </c>
      <c r="I10" s="118"/>
      <c r="J10" s="196"/>
      <c r="K10" s="159" t="s">
        <v>351</v>
      </c>
      <c r="L10" s="231"/>
      <c r="M10" s="196"/>
      <c r="N10" s="186" t="s">
        <v>195</v>
      </c>
      <c r="O10" s="244" t="s">
        <v>299</v>
      </c>
      <c r="P10" s="214"/>
      <c r="Q10" s="23" t="s">
        <v>110</v>
      </c>
      <c r="R10" s="103"/>
      <c r="S10" s="205"/>
      <c r="T10" s="23" t="s">
        <v>226</v>
      </c>
      <c r="U10" s="103"/>
    </row>
    <row r="11" spans="1:21" s="10" customFormat="1" ht="13.5" customHeight="1">
      <c r="A11" s="272" t="s">
        <v>157</v>
      </c>
      <c r="B11" s="58"/>
      <c r="C11" s="233"/>
      <c r="D11" s="336" t="s">
        <v>154</v>
      </c>
      <c r="E11" s="192">
        <v>0.4055555555555555</v>
      </c>
      <c r="F11" s="58" t="s">
        <v>336</v>
      </c>
      <c r="G11" s="334" t="s">
        <v>171</v>
      </c>
      <c r="H11" s="189">
        <v>0.3770833333333334</v>
      </c>
      <c r="I11" s="114"/>
      <c r="J11" s="334" t="s">
        <v>264</v>
      </c>
      <c r="K11" s="192">
        <v>0.7951388888888888</v>
      </c>
      <c r="L11" s="231"/>
      <c r="M11" s="337" t="s">
        <v>196</v>
      </c>
      <c r="N11" s="189">
        <v>0.42083333333333334</v>
      </c>
      <c r="O11" s="104"/>
      <c r="P11" s="342" t="s">
        <v>210</v>
      </c>
      <c r="Q11" s="189">
        <v>0.4576388888888889</v>
      </c>
      <c r="R11" s="104"/>
      <c r="S11" s="336" t="s">
        <v>227</v>
      </c>
      <c r="T11" s="189">
        <v>0.4368055555555555</v>
      </c>
      <c r="U11" s="108" t="s">
        <v>371</v>
      </c>
    </row>
    <row r="12" spans="1:21" s="10" customFormat="1" ht="13.5" customHeight="1" thickBot="1">
      <c r="A12" s="272" t="s">
        <v>166</v>
      </c>
      <c r="B12" s="58"/>
      <c r="C12" s="211" t="s">
        <v>193</v>
      </c>
      <c r="D12" s="334"/>
      <c r="E12" s="189">
        <v>0.4201388888888889</v>
      </c>
      <c r="F12" s="118" t="s">
        <v>349</v>
      </c>
      <c r="G12" s="335"/>
      <c r="H12" s="198">
        <v>0.37916666666666665</v>
      </c>
      <c r="I12" s="228"/>
      <c r="J12" s="335"/>
      <c r="K12" s="198">
        <v>0.7993055555555556</v>
      </c>
      <c r="L12" s="172" t="s">
        <v>101</v>
      </c>
      <c r="M12" s="337"/>
      <c r="N12" s="189">
        <v>0.42569444444444443</v>
      </c>
      <c r="O12" s="104"/>
      <c r="P12" s="338"/>
      <c r="Q12" s="189">
        <v>0.4673611111111111</v>
      </c>
      <c r="R12" s="104"/>
      <c r="S12" s="334"/>
      <c r="T12" s="189">
        <v>0.4680555555555555</v>
      </c>
      <c r="U12" s="104" t="s">
        <v>337</v>
      </c>
    </row>
    <row r="13" spans="1:21" s="10" customFormat="1" ht="14.25" thickBot="1">
      <c r="A13" s="272" t="s">
        <v>169</v>
      </c>
      <c r="B13" s="58"/>
      <c r="C13" s="211" t="s">
        <v>194</v>
      </c>
      <c r="D13" s="194" t="s">
        <v>157</v>
      </c>
      <c r="E13" s="186" t="s">
        <v>297</v>
      </c>
      <c r="F13" s="233"/>
      <c r="G13" s="204"/>
      <c r="H13" s="23" t="s">
        <v>312</v>
      </c>
      <c r="I13" s="118"/>
      <c r="J13" s="252"/>
      <c r="K13" s="19" t="s">
        <v>348</v>
      </c>
      <c r="L13" s="231"/>
      <c r="M13" s="187" t="s">
        <v>194</v>
      </c>
      <c r="N13" s="186" t="s">
        <v>197</v>
      </c>
      <c r="O13" s="103"/>
      <c r="P13" s="210" t="s">
        <v>212</v>
      </c>
      <c r="Q13" s="186" t="s">
        <v>211</v>
      </c>
      <c r="R13" s="103" t="s">
        <v>60</v>
      </c>
      <c r="S13" s="187" t="s">
        <v>229</v>
      </c>
      <c r="T13" s="186" t="s">
        <v>228</v>
      </c>
      <c r="U13" s="103"/>
    </row>
    <row r="14" spans="1:21" s="10" customFormat="1" ht="13.5" customHeight="1">
      <c r="A14" s="272" t="s">
        <v>172</v>
      </c>
      <c r="B14" s="58"/>
      <c r="C14" s="211" t="s">
        <v>200</v>
      </c>
      <c r="D14" s="334" t="s">
        <v>155</v>
      </c>
      <c r="E14" s="189">
        <v>0.47152777777777777</v>
      </c>
      <c r="F14" s="208"/>
      <c r="G14" s="367" t="s">
        <v>258</v>
      </c>
      <c r="H14" s="198">
        <v>0.41111111111111115</v>
      </c>
      <c r="I14" s="241" t="s">
        <v>300</v>
      </c>
      <c r="J14" s="364" t="s">
        <v>279</v>
      </c>
      <c r="K14" s="192">
        <v>0.8368055555555555</v>
      </c>
      <c r="L14" s="63" t="s">
        <v>339</v>
      </c>
      <c r="M14" s="334" t="s">
        <v>154</v>
      </c>
      <c r="N14" s="189">
        <v>0.4534722222222222</v>
      </c>
      <c r="O14" s="108"/>
      <c r="P14" s="341" t="s">
        <v>213</v>
      </c>
      <c r="Q14" s="189">
        <v>0.5819444444444445</v>
      </c>
      <c r="R14" s="108" t="s">
        <v>366</v>
      </c>
      <c r="S14" s="371" t="s">
        <v>230</v>
      </c>
      <c r="T14" s="189">
        <v>0.576388888888889</v>
      </c>
      <c r="U14" s="229" t="s">
        <v>100</v>
      </c>
    </row>
    <row r="15" spans="1:21" s="10" customFormat="1" ht="13.5" customHeight="1" thickBot="1">
      <c r="A15" s="272" t="s">
        <v>181</v>
      </c>
      <c r="B15" s="58"/>
      <c r="C15" s="211" t="s">
        <v>205</v>
      </c>
      <c r="D15" s="334"/>
      <c r="E15" s="189">
        <v>0.48194444444444445</v>
      </c>
      <c r="F15" s="208"/>
      <c r="G15" s="368"/>
      <c r="H15" s="198">
        <v>0.4159722222222222</v>
      </c>
      <c r="I15" s="225" t="s">
        <v>301</v>
      </c>
      <c r="J15" s="365"/>
      <c r="K15" s="192">
        <v>0.8395833333333332</v>
      </c>
      <c r="L15" s="63" t="s">
        <v>359</v>
      </c>
      <c r="M15" s="335"/>
      <c r="N15" s="189">
        <v>0.4597222222222222</v>
      </c>
      <c r="O15" s="104" t="s">
        <v>363</v>
      </c>
      <c r="P15" s="344"/>
      <c r="Q15" s="189">
        <v>0.5840277777777778</v>
      </c>
      <c r="R15" s="104" t="s">
        <v>361</v>
      </c>
      <c r="S15" s="365"/>
      <c r="T15" s="189">
        <v>0.5979166666666667</v>
      </c>
      <c r="U15" s="104"/>
    </row>
    <row r="16" spans="1:21" s="10" customFormat="1" ht="14.25" thickBot="1">
      <c r="A16" s="272" t="s">
        <v>248</v>
      </c>
      <c r="B16" s="58"/>
      <c r="C16" s="211" t="s">
        <v>208</v>
      </c>
      <c r="D16" s="195"/>
      <c r="E16" s="186" t="s">
        <v>298</v>
      </c>
      <c r="F16" s="114"/>
      <c r="G16" s="183"/>
      <c r="H16" s="19" t="s">
        <v>314</v>
      </c>
      <c r="I16" s="199"/>
      <c r="J16" s="92"/>
      <c r="K16" s="19" t="s">
        <v>352</v>
      </c>
      <c r="L16" s="63"/>
      <c r="M16" s="257"/>
      <c r="N16" s="23" t="s">
        <v>198</v>
      </c>
      <c r="O16" s="227"/>
      <c r="P16" s="215" t="s">
        <v>214</v>
      </c>
      <c r="Q16" s="23" t="s">
        <v>215</v>
      </c>
      <c r="R16" s="103"/>
      <c r="S16" s="203" t="s">
        <v>214</v>
      </c>
      <c r="T16" s="23" t="s">
        <v>231</v>
      </c>
      <c r="U16" s="103"/>
    </row>
    <row r="17" spans="1:21" s="10" customFormat="1" ht="13.5">
      <c r="A17" s="257" t="s">
        <v>260</v>
      </c>
      <c r="B17" s="58"/>
      <c r="C17" s="211" t="s">
        <v>212</v>
      </c>
      <c r="D17" s="337" t="s">
        <v>156</v>
      </c>
      <c r="E17" s="189">
        <v>0.5256944444444445</v>
      </c>
      <c r="F17" s="171" t="s">
        <v>338</v>
      </c>
      <c r="G17" s="362" t="s">
        <v>173</v>
      </c>
      <c r="H17" s="198">
        <v>0.4458333333333333</v>
      </c>
      <c r="I17" s="114"/>
      <c r="J17" s="336" t="s">
        <v>280</v>
      </c>
      <c r="K17" s="192">
        <v>0.8416666666666667</v>
      </c>
      <c r="L17" s="63"/>
      <c r="M17" s="345" t="s">
        <v>264</v>
      </c>
      <c r="N17" s="192">
        <v>0.47291666666666665</v>
      </c>
      <c r="O17" s="63"/>
      <c r="P17" s="336" t="s">
        <v>216</v>
      </c>
      <c r="Q17" s="189">
        <v>0.6256944444444444</v>
      </c>
      <c r="R17" s="108"/>
      <c r="S17" s="281" t="s">
        <v>232</v>
      </c>
      <c r="T17" s="173">
        <v>0.6347222222222222</v>
      </c>
      <c r="U17" s="108"/>
    </row>
    <row r="18" spans="1:21" s="10" customFormat="1" ht="14.25" thickBot="1">
      <c r="A18" s="272" t="s">
        <v>182</v>
      </c>
      <c r="B18" s="58"/>
      <c r="C18" s="211" t="s">
        <v>218</v>
      </c>
      <c r="D18" s="337"/>
      <c r="E18" s="185">
        <v>0.5298611111111111</v>
      </c>
      <c r="F18" s="58" t="s">
        <v>288</v>
      </c>
      <c r="G18" s="363"/>
      <c r="H18" s="198">
        <v>0.46527777777777773</v>
      </c>
      <c r="I18" s="114"/>
      <c r="J18" s="334"/>
      <c r="K18" s="192">
        <v>0.8541666666666666</v>
      </c>
      <c r="L18" s="63"/>
      <c r="M18" s="340"/>
      <c r="N18" s="192">
        <v>0.475</v>
      </c>
      <c r="O18" s="63"/>
      <c r="P18" s="334"/>
      <c r="Q18" s="189">
        <v>0.6868055555555556</v>
      </c>
      <c r="R18" s="229" t="s">
        <v>100</v>
      </c>
      <c r="S18" s="281"/>
      <c r="T18" s="173">
        <v>0.6381944444444444</v>
      </c>
      <c r="U18" s="108"/>
    </row>
    <row r="19" spans="1:21" s="10" customFormat="1" ht="14.25" thickBot="1">
      <c r="A19" s="272" t="s">
        <v>183</v>
      </c>
      <c r="B19" s="58"/>
      <c r="C19" s="211" t="s">
        <v>223</v>
      </c>
      <c r="D19" s="191" t="s">
        <v>157</v>
      </c>
      <c r="E19" s="186" t="s">
        <v>159</v>
      </c>
      <c r="F19" s="180"/>
      <c r="G19" s="191" t="s">
        <v>181</v>
      </c>
      <c r="H19" s="176" t="s">
        <v>315</v>
      </c>
      <c r="I19" s="114"/>
      <c r="J19" s="260" t="s">
        <v>282</v>
      </c>
      <c r="K19" s="176" t="s">
        <v>353</v>
      </c>
      <c r="L19" s="63"/>
      <c r="M19" s="191" t="s">
        <v>183</v>
      </c>
      <c r="N19" s="176" t="s">
        <v>358</v>
      </c>
      <c r="O19" s="63"/>
      <c r="P19" s="190"/>
      <c r="Q19" s="186" t="s">
        <v>303</v>
      </c>
      <c r="R19" s="103"/>
      <c r="S19" s="206"/>
      <c r="T19" s="19" t="s">
        <v>275</v>
      </c>
      <c r="U19" s="103"/>
    </row>
    <row r="20" spans="1:21" s="10" customFormat="1" ht="13.5">
      <c r="A20" s="257" t="s">
        <v>267</v>
      </c>
      <c r="B20" s="58"/>
      <c r="C20" s="211" t="s">
        <v>229</v>
      </c>
      <c r="D20" s="334" t="s">
        <v>158</v>
      </c>
      <c r="E20" s="185">
        <v>0.5930555555555556</v>
      </c>
      <c r="F20" s="58" t="s">
        <v>344</v>
      </c>
      <c r="G20" s="334" t="s">
        <v>174</v>
      </c>
      <c r="H20" s="198">
        <v>0.5222222222222223</v>
      </c>
      <c r="I20" s="114"/>
      <c r="J20" s="334" t="s">
        <v>281</v>
      </c>
      <c r="K20" s="192">
        <v>0.85625</v>
      </c>
      <c r="L20" s="63"/>
      <c r="M20" s="336" t="s">
        <v>178</v>
      </c>
      <c r="N20" s="189">
        <v>0.5375</v>
      </c>
      <c r="O20" s="103" t="s">
        <v>367</v>
      </c>
      <c r="P20" s="337" t="s">
        <v>217</v>
      </c>
      <c r="Q20" s="185">
        <v>0.7479166666666667</v>
      </c>
      <c r="R20" s="108"/>
      <c r="S20" s="336" t="s">
        <v>274</v>
      </c>
      <c r="T20" s="192">
        <v>0.6409722222222222</v>
      </c>
      <c r="U20" s="108"/>
    </row>
    <row r="21" spans="1:21" s="10" customFormat="1" ht="15" customHeight="1" thickBot="1">
      <c r="A21" s="257" t="s">
        <v>276</v>
      </c>
      <c r="B21" s="58"/>
      <c r="C21" s="211" t="s">
        <v>236</v>
      </c>
      <c r="D21" s="335"/>
      <c r="E21" s="185">
        <v>0.6715277777777778</v>
      </c>
      <c r="F21" s="58" t="s">
        <v>340</v>
      </c>
      <c r="G21" s="335"/>
      <c r="H21" s="198">
        <v>0.5298611111111111</v>
      </c>
      <c r="I21" s="170" t="s">
        <v>100</v>
      </c>
      <c r="J21" s="335"/>
      <c r="K21" s="192">
        <v>0.8597222222222222</v>
      </c>
      <c r="L21" s="63"/>
      <c r="M21" s="335"/>
      <c r="N21" s="189">
        <v>0.5638888888888889</v>
      </c>
      <c r="O21" s="103" t="s">
        <v>309</v>
      </c>
      <c r="P21" s="337"/>
      <c r="Q21" s="185">
        <v>0.7520833333333333</v>
      </c>
      <c r="R21" s="108"/>
      <c r="S21" s="335"/>
      <c r="T21" s="192">
        <v>0.6534722222222222</v>
      </c>
      <c r="U21" s="108"/>
    </row>
    <row r="22" spans="1:21" s="10" customFormat="1" ht="14.25" customHeight="1" thickBot="1">
      <c r="A22" s="257" t="s">
        <v>277</v>
      </c>
      <c r="B22" s="58"/>
      <c r="C22" s="211" t="s">
        <v>238</v>
      </c>
      <c r="D22" s="178"/>
      <c r="E22" s="19" t="s">
        <v>306</v>
      </c>
      <c r="F22" s="58"/>
      <c r="G22" s="261"/>
      <c r="H22" s="159" t="s">
        <v>316</v>
      </c>
      <c r="I22" s="242"/>
      <c r="J22" s="120"/>
      <c r="K22" s="19" t="s">
        <v>354</v>
      </c>
      <c r="L22" s="63"/>
      <c r="M22" s="258" t="s">
        <v>200</v>
      </c>
      <c r="N22" s="186" t="s">
        <v>199</v>
      </c>
      <c r="O22" s="103"/>
      <c r="P22" s="187" t="s">
        <v>218</v>
      </c>
      <c r="Q22" s="186" t="s">
        <v>219</v>
      </c>
      <c r="R22" s="238"/>
      <c r="S22" s="178"/>
      <c r="T22" s="23" t="s">
        <v>241</v>
      </c>
      <c r="U22" s="108"/>
    </row>
    <row r="23" spans="1:21" s="10" customFormat="1" ht="14.25" customHeight="1">
      <c r="A23" s="178"/>
      <c r="B23" s="58"/>
      <c r="C23" s="58"/>
      <c r="D23" s="367" t="s">
        <v>255</v>
      </c>
      <c r="E23" s="192">
        <v>0.6763888888888889</v>
      </c>
      <c r="F23" s="58" t="s">
        <v>365</v>
      </c>
      <c r="G23" s="369" t="s">
        <v>175</v>
      </c>
      <c r="H23" s="198">
        <v>0.5513888888888888</v>
      </c>
      <c r="I23" s="228"/>
      <c r="J23" s="346" t="s">
        <v>280</v>
      </c>
      <c r="K23" s="21">
        <v>0.8625</v>
      </c>
      <c r="L23" s="63"/>
      <c r="M23" s="334" t="s">
        <v>156</v>
      </c>
      <c r="N23" s="185">
        <v>0.6034722222222222</v>
      </c>
      <c r="O23" s="256" t="s">
        <v>341</v>
      </c>
      <c r="P23" s="334" t="s">
        <v>175</v>
      </c>
      <c r="Q23" s="189">
        <v>0.7847222222222222</v>
      </c>
      <c r="R23" s="229" t="s">
        <v>368</v>
      </c>
      <c r="S23" s="336" t="s">
        <v>234</v>
      </c>
      <c r="T23" s="185">
        <v>0.6597222222222222</v>
      </c>
      <c r="U23" s="108"/>
    </row>
    <row r="24" spans="1:21" s="10" customFormat="1" ht="14.25" thickBot="1">
      <c r="A24" s="178"/>
      <c r="B24" s="58"/>
      <c r="C24" s="58"/>
      <c r="D24" s="368"/>
      <c r="E24" s="192">
        <v>0.6923611111111111</v>
      </c>
      <c r="F24" s="58" t="s">
        <v>343</v>
      </c>
      <c r="G24" s="282"/>
      <c r="H24" s="198">
        <v>0.5590277777777778</v>
      </c>
      <c r="I24" s="114"/>
      <c r="J24" s="346"/>
      <c r="K24" s="21">
        <v>0.8666666666666667</v>
      </c>
      <c r="L24" s="63"/>
      <c r="M24" s="335"/>
      <c r="N24" s="185">
        <v>0.6479166666666667</v>
      </c>
      <c r="O24" s="256" t="s">
        <v>342</v>
      </c>
      <c r="P24" s="335"/>
      <c r="Q24" s="189">
        <v>0.813888888888889</v>
      </c>
      <c r="R24" s="104"/>
      <c r="S24" s="334"/>
      <c r="T24" s="185">
        <v>0.686111111111111</v>
      </c>
      <c r="U24" s="108"/>
    </row>
    <row r="25" spans="1:21" s="10" customFormat="1" ht="14.25" thickBot="1">
      <c r="A25" s="178"/>
      <c r="B25" s="58"/>
      <c r="C25" s="274" t="s">
        <v>212</v>
      </c>
      <c r="D25" s="195" t="s">
        <v>166</v>
      </c>
      <c r="E25" s="186" t="s">
        <v>160</v>
      </c>
      <c r="F25" s="118"/>
      <c r="G25" s="37"/>
      <c r="H25" s="32" t="s">
        <v>346</v>
      </c>
      <c r="I25" s="118"/>
      <c r="J25" s="57"/>
      <c r="K25" s="19" t="s">
        <v>355</v>
      </c>
      <c r="L25" s="63"/>
      <c r="M25" s="204"/>
      <c r="N25" s="23" t="s">
        <v>273</v>
      </c>
      <c r="O25" s="238"/>
      <c r="P25" s="216"/>
      <c r="Q25" s="23" t="s">
        <v>372</v>
      </c>
      <c r="R25" s="103"/>
      <c r="S25" s="174" t="s">
        <v>236</v>
      </c>
      <c r="T25" s="186" t="s">
        <v>242</v>
      </c>
      <c r="U25" s="238"/>
    </row>
    <row r="26" spans="1:21" s="10" customFormat="1" ht="13.5">
      <c r="A26" s="178"/>
      <c r="B26" s="58"/>
      <c r="C26" s="58"/>
      <c r="D26" s="358" t="s">
        <v>162</v>
      </c>
      <c r="E26" s="185">
        <v>0.7402777777777777</v>
      </c>
      <c r="F26" s="114" t="s">
        <v>343</v>
      </c>
      <c r="G26" s="360" t="s">
        <v>176</v>
      </c>
      <c r="H26" s="198">
        <v>0.58125</v>
      </c>
      <c r="I26" s="114"/>
      <c r="J26" s="347" t="s">
        <v>279</v>
      </c>
      <c r="K26" s="21">
        <v>0.8680555555555555</v>
      </c>
      <c r="L26" s="63" t="s">
        <v>360</v>
      </c>
      <c r="M26" s="336" t="s">
        <v>272</v>
      </c>
      <c r="N26" s="189">
        <v>0.6645833333333333</v>
      </c>
      <c r="O26" s="104"/>
      <c r="P26" s="328" t="s">
        <v>217</v>
      </c>
      <c r="Q26" s="173">
        <v>0.8430555555555556</v>
      </c>
      <c r="R26" s="104"/>
      <c r="S26" s="334" t="s">
        <v>302</v>
      </c>
      <c r="T26" s="189">
        <v>0.6895833333333333</v>
      </c>
      <c r="U26" s="104"/>
    </row>
    <row r="27" spans="1:21" s="10" customFormat="1" ht="14.25" thickBot="1">
      <c r="A27" s="178"/>
      <c r="B27" s="58"/>
      <c r="C27" s="58"/>
      <c r="D27" s="370"/>
      <c r="E27" s="185">
        <v>0.7611111111111111</v>
      </c>
      <c r="F27" s="58" t="s">
        <v>337</v>
      </c>
      <c r="G27" s="361"/>
      <c r="H27" s="198">
        <v>0.59375</v>
      </c>
      <c r="I27" s="114" t="s">
        <v>340</v>
      </c>
      <c r="J27" s="346"/>
      <c r="K27" s="21">
        <v>0.9104166666666668</v>
      </c>
      <c r="L27" s="63" t="s">
        <v>361</v>
      </c>
      <c r="M27" s="334"/>
      <c r="N27" s="189">
        <v>0.6895833333333333</v>
      </c>
      <c r="O27" s="104"/>
      <c r="P27" s="328"/>
      <c r="Q27" s="173">
        <v>0.8548611111111111</v>
      </c>
      <c r="R27" s="104"/>
      <c r="S27" s="335"/>
      <c r="T27" s="189">
        <v>0.7104166666666667</v>
      </c>
      <c r="U27" s="104"/>
    </row>
    <row r="28" spans="1:21" s="10" customFormat="1" ht="14.25" thickBot="1">
      <c r="A28" s="178"/>
      <c r="B28" s="58"/>
      <c r="C28" s="58"/>
      <c r="D28" s="194"/>
      <c r="E28" s="186" t="s">
        <v>161</v>
      </c>
      <c r="F28" s="264" t="s">
        <v>296</v>
      </c>
      <c r="G28" s="64"/>
      <c r="H28" s="19" t="s">
        <v>317</v>
      </c>
      <c r="I28" s="114"/>
      <c r="J28" s="246"/>
      <c r="K28" s="19" t="s">
        <v>350</v>
      </c>
      <c r="L28" s="63"/>
      <c r="M28" s="183"/>
      <c r="N28" s="186" t="s">
        <v>203</v>
      </c>
      <c r="O28" s="103"/>
      <c r="P28" s="176"/>
      <c r="Q28" s="19" t="s">
        <v>304</v>
      </c>
      <c r="R28" s="103"/>
      <c r="S28" s="188"/>
      <c r="T28" s="23" t="s">
        <v>243</v>
      </c>
      <c r="U28" s="103"/>
    </row>
    <row r="29" spans="1:21" s="10" customFormat="1" ht="13.5">
      <c r="A29" s="178"/>
      <c r="B29" s="58"/>
      <c r="C29" s="273" t="s">
        <v>313</v>
      </c>
      <c r="D29" s="358" t="s">
        <v>163</v>
      </c>
      <c r="E29" s="185">
        <v>0.8104166666666667</v>
      </c>
      <c r="F29" s="182"/>
      <c r="G29" s="336" t="s">
        <v>177</v>
      </c>
      <c r="H29" s="198">
        <v>0.6013888888888889</v>
      </c>
      <c r="I29" s="228"/>
      <c r="J29" s="356" t="s">
        <v>265</v>
      </c>
      <c r="K29" s="198">
        <v>0.8805555555555555</v>
      </c>
      <c r="L29" s="63" t="s">
        <v>291</v>
      </c>
      <c r="M29" s="337" t="s">
        <v>201</v>
      </c>
      <c r="N29" s="189">
        <v>0.7416666666666667</v>
      </c>
      <c r="O29" s="104"/>
      <c r="P29" s="328" t="s">
        <v>373</v>
      </c>
      <c r="Q29" s="20">
        <v>0.9236111111111112</v>
      </c>
      <c r="R29" s="229"/>
      <c r="S29" s="281" t="s">
        <v>234</v>
      </c>
      <c r="T29" s="173">
        <v>0.7138888888888889</v>
      </c>
      <c r="U29" s="104"/>
    </row>
    <row r="30" spans="1:21" s="10" customFormat="1" ht="13.5">
      <c r="A30" s="178"/>
      <c r="B30" s="58"/>
      <c r="C30" s="58"/>
      <c r="D30" s="370"/>
      <c r="E30" s="185">
        <v>0.8229166666666666</v>
      </c>
      <c r="F30" s="182"/>
      <c r="G30" s="334"/>
      <c r="H30" s="198">
        <v>0.6055555555555555</v>
      </c>
      <c r="I30" s="228"/>
      <c r="J30" s="357"/>
      <c r="K30" s="198">
        <v>0.8875</v>
      </c>
      <c r="L30" s="164" t="s">
        <v>284</v>
      </c>
      <c r="M30" s="337"/>
      <c r="N30" s="189">
        <v>0.7506944444444444</v>
      </c>
      <c r="O30" s="104"/>
      <c r="P30" s="328"/>
      <c r="Q30" s="173"/>
      <c r="R30" s="107"/>
      <c r="S30" s="281"/>
      <c r="T30" s="173">
        <v>0.7166666666666667</v>
      </c>
      <c r="U30" s="104"/>
    </row>
    <row r="31" spans="4:21" s="10" customFormat="1" ht="14.25" thickBot="1">
      <c r="D31" s="195" t="s">
        <v>166</v>
      </c>
      <c r="E31" s="186" t="s">
        <v>164</v>
      </c>
      <c r="F31" s="58"/>
      <c r="G31" s="191" t="s">
        <v>248</v>
      </c>
      <c r="H31" s="19" t="s">
        <v>318</v>
      </c>
      <c r="I31" s="118"/>
      <c r="J31" s="191" t="s">
        <v>268</v>
      </c>
      <c r="K31" s="176" t="s">
        <v>356</v>
      </c>
      <c r="L31" s="164"/>
      <c r="M31" s="187" t="s">
        <v>205</v>
      </c>
      <c r="N31" s="186" t="s">
        <v>203</v>
      </c>
      <c r="O31" s="103"/>
      <c r="P31" s="352" t="s">
        <v>370</v>
      </c>
      <c r="Q31" s="353"/>
      <c r="R31" s="236"/>
      <c r="S31" s="206" t="s">
        <v>236</v>
      </c>
      <c r="T31" s="19" t="s">
        <v>244</v>
      </c>
      <c r="U31" s="103"/>
    </row>
    <row r="32" spans="4:21" s="10" customFormat="1" ht="14.25" thickBot="1">
      <c r="D32" s="371" t="s">
        <v>165</v>
      </c>
      <c r="E32" s="185">
        <v>0.9055555555555556</v>
      </c>
      <c r="F32" s="170" t="s">
        <v>101</v>
      </c>
      <c r="G32" s="334" t="s">
        <v>178</v>
      </c>
      <c r="H32" s="198">
        <v>0.6340277777777777</v>
      </c>
      <c r="I32" s="118" t="s">
        <v>319</v>
      </c>
      <c r="J32" s="358" t="s">
        <v>266</v>
      </c>
      <c r="K32" s="198">
        <v>0.8993055555555555</v>
      </c>
      <c r="L32" s="164"/>
      <c r="M32" s="334" t="s">
        <v>202</v>
      </c>
      <c r="N32" s="189">
        <v>0.7805555555555556</v>
      </c>
      <c r="O32" s="104"/>
      <c r="P32" s="58"/>
      <c r="Q32" s="58"/>
      <c r="R32" s="58"/>
      <c r="S32" s="336" t="s">
        <v>233</v>
      </c>
      <c r="T32" s="192">
        <v>0.7270833333333333</v>
      </c>
      <c r="U32" s="108"/>
    </row>
    <row r="33" spans="1:21" s="10" customFormat="1" ht="15" thickBot="1">
      <c r="A33" s="217" t="s">
        <v>109</v>
      </c>
      <c r="B33" s="218"/>
      <c r="C33" s="232">
        <v>11500</v>
      </c>
      <c r="D33" s="365"/>
      <c r="E33" s="185">
        <v>0.9152777777777777</v>
      </c>
      <c r="F33" s="58" t="s">
        <v>331</v>
      </c>
      <c r="G33" s="335"/>
      <c r="H33" s="198">
        <v>0.6486111111111111</v>
      </c>
      <c r="I33" s="228" t="s">
        <v>321</v>
      </c>
      <c r="J33" s="359"/>
      <c r="K33" s="198">
        <v>0.9041666666666667</v>
      </c>
      <c r="L33" s="164"/>
      <c r="M33" s="335"/>
      <c r="N33" s="189">
        <v>0.7979166666666666</v>
      </c>
      <c r="O33" s="104"/>
      <c r="P33" s="58"/>
      <c r="Q33" s="58"/>
      <c r="R33" s="58"/>
      <c r="S33" s="335"/>
      <c r="T33" s="192">
        <v>0.7305555555555556</v>
      </c>
      <c r="U33" s="104"/>
    </row>
    <row r="34" spans="1:21" s="10" customFormat="1" ht="15" thickBot="1">
      <c r="A34" s="93" t="s">
        <v>253</v>
      </c>
      <c r="B34" s="19"/>
      <c r="C34" s="76">
        <v>11100</v>
      </c>
      <c r="D34" s="243" t="s">
        <v>282</v>
      </c>
      <c r="E34" s="23" t="s">
        <v>307</v>
      </c>
      <c r="F34" s="180"/>
      <c r="G34" s="64"/>
      <c r="H34" s="184" t="s">
        <v>320</v>
      </c>
      <c r="I34" s="271"/>
      <c r="J34" s="181"/>
      <c r="K34" s="220">
        <v>1687</v>
      </c>
      <c r="L34" s="225" t="s">
        <v>296</v>
      </c>
      <c r="M34" s="188"/>
      <c r="N34" s="184" t="s">
        <v>204</v>
      </c>
      <c r="O34" s="103"/>
      <c r="P34" s="58"/>
      <c r="Q34" s="58"/>
      <c r="R34" s="58"/>
      <c r="S34" s="204"/>
      <c r="T34" s="19" t="s">
        <v>245</v>
      </c>
      <c r="U34" s="108"/>
    </row>
    <row r="35" spans="1:21" s="10" customFormat="1" ht="14.25">
      <c r="A35" s="42" t="s">
        <v>152</v>
      </c>
      <c r="B35" s="18"/>
      <c r="C35" s="76">
        <v>510</v>
      </c>
      <c r="D35" s="328" t="s">
        <v>256</v>
      </c>
      <c r="E35" s="20">
        <v>0.9923611111111111</v>
      </c>
      <c r="F35" s="58" t="s">
        <v>331</v>
      </c>
      <c r="G35" s="336" t="s">
        <v>262</v>
      </c>
      <c r="H35" s="259">
        <v>0.6652777777777777</v>
      </c>
      <c r="I35" s="208"/>
      <c r="J35" s="336" t="s">
        <v>269</v>
      </c>
      <c r="K35" s="198">
        <v>0.9131944444444445</v>
      </c>
      <c r="L35" s="164" t="s">
        <v>283</v>
      </c>
      <c r="M35" s="351" t="s">
        <v>278</v>
      </c>
      <c r="N35" s="20">
        <v>0.85</v>
      </c>
      <c r="O35" s="108"/>
      <c r="P35" s="58"/>
      <c r="Q35" s="58"/>
      <c r="R35" s="58"/>
      <c r="S35" s="336" t="s">
        <v>237</v>
      </c>
      <c r="T35" s="192">
        <v>0.7333333333333334</v>
      </c>
      <c r="U35" s="108"/>
    </row>
    <row r="36" spans="1:21" s="10" customFormat="1" ht="15" thickBot="1">
      <c r="A36" s="251" t="s">
        <v>294</v>
      </c>
      <c r="B36" s="58"/>
      <c r="C36" s="76">
        <v>150</v>
      </c>
      <c r="D36" s="328"/>
      <c r="E36" s="207"/>
      <c r="F36" s="160"/>
      <c r="G36" s="334"/>
      <c r="H36" s="198">
        <v>0.6715277777777778</v>
      </c>
      <c r="I36" s="208"/>
      <c r="J36" s="334"/>
      <c r="K36" s="198">
        <v>0.9201388888888888</v>
      </c>
      <c r="L36" s="164" t="s">
        <v>288</v>
      </c>
      <c r="M36" s="351"/>
      <c r="N36" s="173">
        <v>0.8680555555555555</v>
      </c>
      <c r="O36" s="104"/>
      <c r="P36" s="58"/>
      <c r="Q36" s="58"/>
      <c r="R36" s="58"/>
      <c r="S36" s="335"/>
      <c r="T36" s="192">
        <v>0.7354166666666666</v>
      </c>
      <c r="U36" s="108"/>
    </row>
    <row r="37" spans="1:21" s="10" customFormat="1" ht="13.5" customHeight="1" thickBot="1">
      <c r="A37" s="40" t="s">
        <v>374</v>
      </c>
      <c r="B37" s="19"/>
      <c r="C37" s="76">
        <f>1280+1680</f>
        <v>2960</v>
      </c>
      <c r="D37" s="352" t="s">
        <v>345</v>
      </c>
      <c r="E37" s="352"/>
      <c r="F37" s="236"/>
      <c r="G37" s="197" t="s">
        <v>261</v>
      </c>
      <c r="H37" s="186" t="s">
        <v>322</v>
      </c>
      <c r="I37" s="208"/>
      <c r="J37" s="245" t="s">
        <v>270</v>
      </c>
      <c r="K37" s="270">
        <v>747</v>
      </c>
      <c r="L37" s="63"/>
      <c r="M37" s="212"/>
      <c r="N37" s="209" t="s">
        <v>310</v>
      </c>
      <c r="O37" s="240"/>
      <c r="P37" s="58"/>
      <c r="Q37" s="58"/>
      <c r="R37" s="58"/>
      <c r="S37" s="203" t="s">
        <v>238</v>
      </c>
      <c r="T37" s="19" t="s">
        <v>246</v>
      </c>
      <c r="U37" s="108"/>
    </row>
    <row r="38" spans="1:21" s="10" customFormat="1" ht="14.25">
      <c r="A38" s="175" t="s">
        <v>369</v>
      </c>
      <c r="B38" s="19"/>
      <c r="C38" s="76">
        <f>2500</f>
        <v>2500</v>
      </c>
      <c r="D38" s="58"/>
      <c r="E38" s="58"/>
      <c r="F38" s="58"/>
      <c r="G38" s="334" t="s">
        <v>180</v>
      </c>
      <c r="H38" s="198">
        <v>0.68125</v>
      </c>
      <c r="I38" s="208"/>
      <c r="J38" s="334" t="s">
        <v>271</v>
      </c>
      <c r="K38" s="198">
        <v>0.925</v>
      </c>
      <c r="L38" s="63"/>
      <c r="M38" s="281" t="s">
        <v>206</v>
      </c>
      <c r="N38" s="20">
        <v>0.873611111111111</v>
      </c>
      <c r="O38" s="172"/>
      <c r="P38" s="234"/>
      <c r="Q38" s="234"/>
      <c r="R38" s="234"/>
      <c r="S38" s="281" t="s">
        <v>232</v>
      </c>
      <c r="T38" s="21">
        <v>0.7423611111111111</v>
      </c>
      <c r="U38" s="108"/>
    </row>
    <row r="39" spans="1:21" ht="13.5" customHeight="1" thickBot="1">
      <c r="A39" s="251" t="s">
        <v>376</v>
      </c>
      <c r="B39" s="19"/>
      <c r="C39" s="76">
        <v>400</v>
      </c>
      <c r="D39" s="88"/>
      <c r="E39" s="88"/>
      <c r="F39" s="88"/>
      <c r="G39" s="335"/>
      <c r="H39" s="198">
        <v>0.6819444444444445</v>
      </c>
      <c r="I39" s="208"/>
      <c r="J39" s="335"/>
      <c r="K39" s="198">
        <v>0.9263888888888889</v>
      </c>
      <c r="L39" s="169"/>
      <c r="M39" s="281"/>
      <c r="N39" s="173"/>
      <c r="O39" s="107"/>
      <c r="P39" s="234"/>
      <c r="Q39" s="234"/>
      <c r="R39" s="234"/>
      <c r="S39" s="281"/>
      <c r="T39" s="21">
        <v>0.7645833333333334</v>
      </c>
      <c r="U39" s="108"/>
    </row>
    <row r="40" spans="1:21" ht="13.5" customHeight="1" thickBot="1">
      <c r="A40" s="42" t="s">
        <v>240</v>
      </c>
      <c r="B40" s="18"/>
      <c r="C40" s="76">
        <v>0</v>
      </c>
      <c r="D40" s="88"/>
      <c r="E40" s="88"/>
      <c r="F40" s="88"/>
      <c r="G40" s="267"/>
      <c r="H40" s="19" t="s">
        <v>323</v>
      </c>
      <c r="I40" s="208"/>
      <c r="J40" s="253"/>
      <c r="K40" s="159" t="s">
        <v>357</v>
      </c>
      <c r="L40" s="63"/>
      <c r="M40" s="349" t="s">
        <v>251</v>
      </c>
      <c r="N40" s="350"/>
      <c r="O40" s="179">
        <v>2980</v>
      </c>
      <c r="P40" s="234"/>
      <c r="Q40" s="234"/>
      <c r="R40" s="234"/>
      <c r="S40" s="37" t="s">
        <v>254</v>
      </c>
      <c r="T40" s="19"/>
      <c r="U40" s="239">
        <v>290</v>
      </c>
    </row>
    <row r="41" spans="1:21" ht="13.5" customHeight="1">
      <c r="A41" s="41" t="s">
        <v>42</v>
      </c>
      <c r="B41" s="157"/>
      <c r="C41" s="76">
        <f>318+185+378+210</f>
        <v>1091</v>
      </c>
      <c r="D41" s="88"/>
      <c r="E41" s="88"/>
      <c r="F41" s="88"/>
      <c r="G41" s="336" t="s">
        <v>179</v>
      </c>
      <c r="H41" s="198">
        <v>0.6993055555555556</v>
      </c>
      <c r="I41" s="165"/>
      <c r="J41" s="331" t="s">
        <v>189</v>
      </c>
      <c r="K41" s="198">
        <v>0.9368055555555556</v>
      </c>
      <c r="L41" s="226" t="s">
        <v>329</v>
      </c>
      <c r="M41" s="88"/>
      <c r="N41" s="88"/>
      <c r="O41" s="88"/>
      <c r="P41" s="234"/>
      <c r="Q41" s="234"/>
      <c r="R41" s="234"/>
      <c r="S41" s="348" t="s">
        <v>239</v>
      </c>
      <c r="T41" s="235">
        <v>0.775</v>
      </c>
      <c r="U41" s="229" t="s">
        <v>101</v>
      </c>
    </row>
    <row r="42" spans="1:21" ht="14.25">
      <c r="A42" s="41" t="s">
        <v>252</v>
      </c>
      <c r="B42" s="158"/>
      <c r="C42" s="76">
        <f>240+200+399+380+479+103+490</f>
        <v>2291</v>
      </c>
      <c r="D42" s="88"/>
      <c r="E42" s="88"/>
      <c r="F42" s="88"/>
      <c r="G42" s="334"/>
      <c r="H42" s="198">
        <v>0.7027777777777778</v>
      </c>
      <c r="I42" s="165"/>
      <c r="J42" s="331"/>
      <c r="K42" s="159"/>
      <c r="L42" s="229" t="s">
        <v>368</v>
      </c>
      <c r="M42" s="88"/>
      <c r="N42" s="88"/>
      <c r="O42" s="88"/>
      <c r="P42" s="234"/>
      <c r="Q42" s="234"/>
      <c r="R42" s="234"/>
      <c r="S42" s="329"/>
      <c r="T42" s="21">
        <v>0.8055555555555555</v>
      </c>
      <c r="U42" s="108"/>
    </row>
    <row r="43" spans="1:21" ht="15" thickBot="1">
      <c r="A43" s="41" t="s">
        <v>43</v>
      </c>
      <c r="B43" s="19"/>
      <c r="C43" s="76">
        <f>600+390+600+1290</f>
        <v>2880</v>
      </c>
      <c r="D43" s="88"/>
      <c r="E43" s="88"/>
      <c r="F43" s="88"/>
      <c r="G43" s="268"/>
      <c r="H43" s="269" t="s">
        <v>324</v>
      </c>
      <c r="I43" s="166"/>
      <c r="J43" s="355" t="s">
        <v>250</v>
      </c>
      <c r="K43" s="355"/>
      <c r="L43" s="179">
        <v>2500</v>
      </c>
      <c r="M43" s="88"/>
      <c r="N43" s="88"/>
      <c r="O43" s="88"/>
      <c r="P43" s="234"/>
      <c r="Q43" s="234"/>
      <c r="R43" s="237"/>
      <c r="S43" s="37"/>
      <c r="T43" s="19" t="s">
        <v>247</v>
      </c>
      <c r="U43" s="239">
        <v>11100</v>
      </c>
    </row>
    <row r="44" spans="1:21" ht="14.25">
      <c r="A44" s="42" t="s">
        <v>375</v>
      </c>
      <c r="B44" s="18"/>
      <c r="C44" s="76">
        <v>1000</v>
      </c>
      <c r="D44" s="247"/>
      <c r="E44" s="247"/>
      <c r="F44" s="24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169"/>
      <c r="S44" s="281" t="s">
        <v>235</v>
      </c>
      <c r="T44" s="21">
        <v>0.8680555555555555</v>
      </c>
      <c r="U44" s="108"/>
    </row>
    <row r="45" spans="1:21" ht="15" thickBot="1">
      <c r="A45" s="43" t="s">
        <v>27</v>
      </c>
      <c r="B45" s="44"/>
      <c r="C45" s="77">
        <f>SUM(C33:C44)</f>
        <v>36382</v>
      </c>
      <c r="D45" s="249"/>
      <c r="E45" s="249"/>
      <c r="F45" s="25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167"/>
      <c r="S45" s="333"/>
      <c r="T45" s="44"/>
      <c r="U45" s="230"/>
    </row>
  </sheetData>
  <mergeCells count="85">
    <mergeCell ref="D5:D6"/>
    <mergeCell ref="S38:S39"/>
    <mergeCell ref="S2:S3"/>
    <mergeCell ref="S5:S6"/>
    <mergeCell ref="S8:S9"/>
    <mergeCell ref="S11:S12"/>
    <mergeCell ref="S14:S15"/>
    <mergeCell ref="P11:P12"/>
    <mergeCell ref="P14:P15"/>
    <mergeCell ref="S17:S18"/>
    <mergeCell ref="A2:A3"/>
    <mergeCell ref="A5:A6"/>
    <mergeCell ref="D37:E37"/>
    <mergeCell ref="G5:G6"/>
    <mergeCell ref="G11:G12"/>
    <mergeCell ref="G8:G9"/>
    <mergeCell ref="D11:D12"/>
    <mergeCell ref="D23:D24"/>
    <mergeCell ref="D32:D33"/>
    <mergeCell ref="D2:D3"/>
    <mergeCell ref="A8:A9"/>
    <mergeCell ref="D14:D15"/>
    <mergeCell ref="D17:D18"/>
    <mergeCell ref="G32:G33"/>
    <mergeCell ref="G14:G15"/>
    <mergeCell ref="G20:G21"/>
    <mergeCell ref="G23:G24"/>
    <mergeCell ref="G29:G30"/>
    <mergeCell ref="D29:D30"/>
    <mergeCell ref="D26:D27"/>
    <mergeCell ref="P17:P18"/>
    <mergeCell ref="M17:M18"/>
    <mergeCell ref="P2:P3"/>
    <mergeCell ref="P5:P6"/>
    <mergeCell ref="P8:P9"/>
    <mergeCell ref="M14:M15"/>
    <mergeCell ref="M2:M3"/>
    <mergeCell ref="M5:M6"/>
    <mergeCell ref="M8:M9"/>
    <mergeCell ref="M11:M12"/>
    <mergeCell ref="P20:P21"/>
    <mergeCell ref="P23:P24"/>
    <mergeCell ref="M29:M30"/>
    <mergeCell ref="M20:M21"/>
    <mergeCell ref="M23:M24"/>
    <mergeCell ref="J11:J12"/>
    <mergeCell ref="G38:G39"/>
    <mergeCell ref="J2:J3"/>
    <mergeCell ref="J5:J6"/>
    <mergeCell ref="G2:G3"/>
    <mergeCell ref="G17:G18"/>
    <mergeCell ref="J8:J9"/>
    <mergeCell ref="J14:J15"/>
    <mergeCell ref="J17:J18"/>
    <mergeCell ref="J20:J21"/>
    <mergeCell ref="D8:D9"/>
    <mergeCell ref="J43:K43"/>
    <mergeCell ref="J35:J36"/>
    <mergeCell ref="J38:J39"/>
    <mergeCell ref="J29:J30"/>
    <mergeCell ref="J32:J33"/>
    <mergeCell ref="G41:G42"/>
    <mergeCell ref="G26:G27"/>
    <mergeCell ref="J41:J42"/>
    <mergeCell ref="D20:D21"/>
    <mergeCell ref="S20:S21"/>
    <mergeCell ref="M38:M39"/>
    <mergeCell ref="S29:S30"/>
    <mergeCell ref="S23:S24"/>
    <mergeCell ref="S26:S27"/>
    <mergeCell ref="S35:S36"/>
    <mergeCell ref="M32:M33"/>
    <mergeCell ref="M35:M36"/>
    <mergeCell ref="P31:Q31"/>
    <mergeCell ref="P26:P27"/>
    <mergeCell ref="D35:D36"/>
    <mergeCell ref="M40:N40"/>
    <mergeCell ref="G35:G36"/>
    <mergeCell ref="S32:S33"/>
    <mergeCell ref="J23:J24"/>
    <mergeCell ref="J26:J27"/>
    <mergeCell ref="S41:S42"/>
    <mergeCell ref="S44:S45"/>
    <mergeCell ref="M26:M27"/>
    <mergeCell ref="P29:P30"/>
  </mergeCells>
  <printOptions/>
  <pageMargins left="0" right="0" top="0.1968503937007874" bottom="0.1968503937007874" header="0.31496062992125984" footer="0.31496062992125984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Nakatsubo Naoki</dc:creator>
  <cp:keywords/>
  <dc:description/>
  <cp:lastModifiedBy>Nakatsubo Naoki</cp:lastModifiedBy>
  <cp:lastPrinted>2004-08-29T02:16:48Z</cp:lastPrinted>
  <dcterms:created xsi:type="dcterms:W3CDTF">2004-05-09T03:57:16Z</dcterms:created>
  <dcterms:modified xsi:type="dcterms:W3CDTF">2004-09-12T11:56:28Z</dcterms:modified>
  <cp:category/>
  <cp:version/>
  <cp:contentType/>
  <cp:contentStatus/>
</cp:coreProperties>
</file>